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933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一般公共预算收支草案!$A$1:$H$66</definedName>
    <definedName name="_xlnm.Print_Area" localSheetId="6">基金预算草案!$A$1:$H$28</definedName>
    <definedName name="_xlnm.Print_Titles" localSheetId="2">一般公共预算收支草案!$2:$5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4">公共预算草案按经济分类!$1:$5</definedName>
    <definedName name="_xlnm.Print_Titles" localSheetId="8">社保基金草案!$2:$4</definedName>
    <definedName name="表4" localSheetId="6">#REF!</definedName>
    <definedName name="表4" localSheetId="8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 '!$A$5:$G$36</definedName>
  </definedNames>
  <calcPr calcId="144525" concurrentCalc="0"/>
</workbook>
</file>

<file path=xl/sharedStrings.xml><?xml version="1.0" encoding="utf-8"?>
<sst xmlns="http://schemas.openxmlformats.org/spreadsheetml/2006/main" count="339">
  <si>
    <t>附件2</t>
  </si>
  <si>
    <t>梁河县平山乡</t>
  </si>
  <si>
    <t>2019年度财政预算(草案)</t>
  </si>
  <si>
    <t>梁河县平山乡人民政府</t>
  </si>
  <si>
    <t>2019年 1月</t>
  </si>
  <si>
    <t>目              录</t>
  </si>
  <si>
    <t>序号</t>
  </si>
  <si>
    <t>表                  名</t>
  </si>
  <si>
    <t>2019年梁河县平山乡一般公共预算收支草案（表一）</t>
  </si>
  <si>
    <t>2019年梁河县平山乡一般公共预算收支功能分类情况表（表二）</t>
  </si>
  <si>
    <t>2019年梁河县平山乡一般公共预算支出经济分类情况表（表三）</t>
  </si>
  <si>
    <t>2019年梁河县平山乡财政预算支出明细表(草案）（表三/1）</t>
  </si>
  <si>
    <t>2019年梁河县平山乡政府性基金预算收支草案（表四）</t>
  </si>
  <si>
    <t>2019年梁河县平山乡国有资本经营预算草案（表五）</t>
  </si>
  <si>
    <t>2019年梁河县平山乡社会保险基金预算草案（表六）</t>
  </si>
  <si>
    <t>表一</t>
  </si>
  <si>
    <t>2019年梁河县平山乡一般公共预算收支草案</t>
  </si>
  <si>
    <t>单位：万元</t>
  </si>
  <si>
    <t>收入</t>
  </si>
  <si>
    <t>2018年预算数</t>
  </si>
  <si>
    <t>2019年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</si>
  <si>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</si>
  <si>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</si>
  <si>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</si>
  <si>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</si>
  <si>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</si>
  <si>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</si>
  <si>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</si>
  <si>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</si>
  <si>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</si>
  <si>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</si>
  <si>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</si>
  <si>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</si>
  <si>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</si>
  <si>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</si>
  <si>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</si>
  <si>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</si>
  <si>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</si>
  <si>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</si>
  <si>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</si>
  <si>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</si>
  <si>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</si>
  <si>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</si>
  <si>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</si>
  <si>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</si>
  <si>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</si>
  <si>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</si>
  <si>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</si>
  <si>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</si>
  <si>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</si>
  <si>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</si>
  <si>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</si>
  <si>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</si>
  <si>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</si>
  <si>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</si>
  <si>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</si>
  <si>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</si>
  <si>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</si>
  <si>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</si>
  <si>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</si>
  <si>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</si>
  <si>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</si>
  <si>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</si>
  <si>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</si>
  <si>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</si>
  <si>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</si>
  <si>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</si>
  <si>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</si>
  <si>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</si>
  <si>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</si>
  <si>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</si>
  <si>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</si>
  <si>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</si>
  <si>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</si>
  <si>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</si>
  <si>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</si>
  <si>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</si>
  <si>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</si>
  <si>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</si>
  <si>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</si>
  <si>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</si>
  <si>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</si>
  <si>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</si>
  <si>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</si>
  <si>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</si>
  <si>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</si>
  <si>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</si>
  <si>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</si>
  <si>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</si>
  <si>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</si>
  <si>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</si>
  <si>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</si>
  <si>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</si>
  <si>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</si>
  <si>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</si>
  <si>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</si>
  <si>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</si>
  <si>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</si>
  <si>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</si>
  <si>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</si>
  <si>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</si>
  <si>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</si>
  <si>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</si>
  <si>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</si>
  <si>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</si>
  <si>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</si>
  <si>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</si>
  <si>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</si>
  <si>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</si>
  <si>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</si>
  <si>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</si>
  <si>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</si>
  <si>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</si>
  <si>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</si>
  <si>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</si>
  <si>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</si>
  <si>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</si>
  <si>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</si>
  <si>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</si>
  <si>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</si>
  <si>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</si>
  <si>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2019年梁河县平山乡一般公共预算收支功能分类情况表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</si>
  <si>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</si>
  <si>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</si>
  <si>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</si>
  <si>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</si>
  <si>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</si>
  <si>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</si>
  <si>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</si>
  <si>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</si>
  <si>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</si>
  <si>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</si>
  <si>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</si>
  <si>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</si>
  <si>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</si>
  <si>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</si>
  <si>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</si>
  <si>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</si>
  <si>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</si>
  <si>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</si>
  <si>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</si>
  <si>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</si>
  <si>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</si>
  <si>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</si>
  <si>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</si>
  <si>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</si>
  <si>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</si>
  <si>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</si>
  <si>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</si>
  <si>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</si>
  <si>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</si>
  <si>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</si>
  <si>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</si>
  <si>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</si>
  <si>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</si>
  <si>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</si>
  <si>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</si>
  <si>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</si>
  <si>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</si>
  <si>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</si>
  <si>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</si>
  <si>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</si>
  <si>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</si>
  <si>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</si>
  <si>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</si>
  <si>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</si>
  <si>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</si>
  <si>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</si>
  <si>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</si>
  <si>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</si>
  <si>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</si>
  <si>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</si>
  <si>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</si>
  <si>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</si>
  <si>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</si>
  <si>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</si>
  <si>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</si>
  <si>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</si>
  <si>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</si>
  <si>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</si>
  <si>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</si>
  <si>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</si>
  <si>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</si>
  <si>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</si>
  <si>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</si>
  <si>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</si>
  <si>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</si>
  <si>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</si>
  <si>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</si>
  <si>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</si>
  <si>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</si>
  <si>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</si>
  <si>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</si>
  <si>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</si>
  <si>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</si>
  <si>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</si>
  <si>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</si>
  <si>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</si>
  <si>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</si>
  <si>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</si>
  <si>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</si>
  <si>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</si>
  <si>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</si>
  <si>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</si>
  <si>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</si>
  <si>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</si>
  <si>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</si>
  <si>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</si>
  <si>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</si>
  <si>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</si>
  <si>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</si>
  <si>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</si>
  <si>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</si>
  <si>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</si>
  <si>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</si>
  <si>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</si>
  <si>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</si>
  <si>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</si>
  <si>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</si>
  <si>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</si>
  <si>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</si>
  <si>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</si>
  <si>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2019年梁河县平山乡一般公共预算支出经济分类情况表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</si>
  <si>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</si>
  <si>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</si>
  <si>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</si>
  <si>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</si>
  <si>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</si>
  <si>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</si>
  <si>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</si>
  <si>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</si>
  <si>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</si>
  <si>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</si>
  <si>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</si>
  <si>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</si>
  <si>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</si>
  <si>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</si>
  <si>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>表三/1/附表</t>
  </si>
  <si>
    <t>2019年梁河县平山乡财政预算支出明细表(草案）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</si>
  <si>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</si>
  <si>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</si>
  <si>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</si>
  <si>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</si>
  <si>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</si>
  <si>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</si>
  <si>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</si>
  <si>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</si>
  <si>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</si>
  <si>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</si>
  <si>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</si>
  <si>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</si>
  <si>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</si>
  <si>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乡镇人大主席团审议费</t>
  </si>
  <si>
    <t>乡镇纪委工作经费</t>
  </si>
  <si>
    <t>财政所工作经费</t>
  </si>
  <si>
    <t>乡镇宗教工作经费</t>
  </si>
  <si>
    <t>乡镇妇联工作经费</t>
  </si>
  <si>
    <t>人大代表活动经费</t>
  </si>
  <si>
    <t>乡镇团委工作经费</t>
  </si>
  <si>
    <t>乡镇人代会经费</t>
  </si>
  <si>
    <t>政协委员视察费</t>
  </si>
  <si>
    <t>农村税费改革转移支付</t>
  </si>
  <si>
    <t>乡镇宣传经费</t>
  </si>
  <si>
    <t>乡镇工作经费</t>
  </si>
  <si>
    <t>综治维稳工作经费</t>
  </si>
  <si>
    <t>表四</t>
  </si>
  <si>
    <t>2019年梁河县平山乡政府性基金预算收支草案</t>
  </si>
  <si>
    <t>2018预算数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</si>
  <si>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</si>
  <si>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</si>
  <si>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</si>
  <si>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</si>
  <si>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</si>
  <si>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</si>
  <si>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</si>
  <si>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</si>
  <si>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</si>
  <si>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</si>
  <si>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</si>
  <si>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</si>
  <si>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</si>
  <si>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</si>
  <si>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</si>
  <si>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</si>
  <si>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</si>
  <si>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</si>
  <si>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</si>
  <si>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</si>
  <si>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</si>
  <si>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</si>
  <si>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</si>
  <si>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</si>
  <si>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</si>
  <si>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</si>
  <si>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</si>
  <si>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</si>
  <si>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2019年梁河县平山乡国有资本经营预算草案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</si>
  <si>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</si>
  <si>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</si>
  <si>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</si>
  <si>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</si>
  <si>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</si>
  <si>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</si>
  <si>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</si>
  <si>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</si>
  <si>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</si>
  <si>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</si>
  <si>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</si>
  <si>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</si>
  <si>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</si>
  <si>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</si>
  <si>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2019年梁河县平山乡社会保险基金预算草案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</si>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</sst>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_ "/>
    <numFmt numFmtId="178" formatCode="#,##0_);[Red]\(#,##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_ ;[Red]\-#,##0\ "/>
    <numFmt numFmtId="180" formatCode="0.0%"/>
  </numFmts>
  <fonts count="53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u/>
      <sz val="12"/>
      <color indexed="20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0"/>
    </font>
    <font>
      <sz val="10"/>
      <name val="MS Sans Serif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4">
    <xf numFmtId="0" fontId="0" fillId="0" borderId="0"/>
    <xf numFmtId="42" fontId="0" fillId="0" borderId="0" applyFont="0" applyFill="0" applyBorder="0" applyAlignment="0" applyProtection="0"/>
    <xf numFmtId="0" fontId="35" fillId="0" borderId="0">
      <alignment vertical="center"/>
    </xf>
    <xf numFmtId="44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43" fillId="18" borderId="2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36" fillId="0" borderId="20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0" borderId="23" applyNumberFormat="0" applyFill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7" fillId="9" borderId="0" applyNumberFormat="0" applyBorder="0" applyAlignment="0" applyProtection="0">
      <alignment vertical="center"/>
    </xf>
    <xf numFmtId="0" fontId="0" fillId="0" borderId="0"/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0" fillId="0" borderId="0"/>
    <xf numFmtId="0" fontId="46" fillId="0" borderId="24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0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/>
    <xf numFmtId="0" fontId="35" fillId="10" borderId="0" applyNumberFormat="0" applyBorder="0" applyAlignment="0" applyProtection="0">
      <alignment vertical="center"/>
    </xf>
    <xf numFmtId="0" fontId="0" fillId="0" borderId="0"/>
    <xf numFmtId="0" fontId="42" fillId="0" borderId="2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0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37" fontId="51" fillId="0" borderId="0"/>
    <xf numFmtId="0" fontId="4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0" borderId="0"/>
    <xf numFmtId="0" fontId="40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4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9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0" fillId="0" borderId="0"/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0" fillId="0" borderId="0"/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8" fillId="5" borderId="2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18" borderId="21" applyNumberFormat="0" applyAlignment="0" applyProtection="0">
      <alignment vertical="center"/>
    </xf>
    <xf numFmtId="0" fontId="0" fillId="0" borderId="0">
      <alignment vertical="center"/>
    </xf>
    <xf numFmtId="0" fontId="43" fillId="18" borderId="2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8" fillId="18" borderId="25" applyNumberFormat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5" borderId="21" applyNumberFormat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43" fillId="18" borderId="21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8" fillId="18" borderId="2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2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8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0" fillId="22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8" fillId="5" borderId="21" applyNumberFormat="0" applyAlignment="0" applyProtection="0">
      <alignment vertical="center"/>
    </xf>
    <xf numFmtId="0" fontId="0" fillId="0" borderId="0"/>
    <xf numFmtId="0" fontId="48" fillId="18" borderId="25" applyNumberFormat="0" applyAlignment="0" applyProtection="0">
      <alignment vertical="center"/>
    </xf>
    <xf numFmtId="0" fontId="0" fillId="0" borderId="0"/>
    <xf numFmtId="0" fontId="48" fillId="1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5" borderId="21" applyNumberFormat="0" applyAlignment="0" applyProtection="0">
      <alignment vertical="center"/>
    </xf>
    <xf numFmtId="0" fontId="0" fillId="0" borderId="0"/>
    <xf numFmtId="0" fontId="0" fillId="0" borderId="0"/>
    <xf numFmtId="0" fontId="48" fillId="18" borderId="25" applyNumberFormat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18" applyNumberFormat="0" applyFill="0" applyAlignment="0" applyProtection="0">
      <alignment vertical="center"/>
    </xf>
    <xf numFmtId="0" fontId="0" fillId="0" borderId="0"/>
    <xf numFmtId="0" fontId="43" fillId="18" borderId="21" applyNumberFormat="0" applyAlignment="0" applyProtection="0">
      <alignment vertical="center"/>
    </xf>
    <xf numFmtId="0" fontId="0" fillId="0" borderId="0"/>
    <xf numFmtId="0" fontId="43" fillId="18" borderId="21" applyNumberFormat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43" fillId="18" borderId="21" applyNumberFormat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22" borderId="2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52" fillId="0" borderId="0"/>
    <xf numFmtId="41" fontId="0" fillId="0" borderId="0" applyFont="0" applyFill="0" applyBorder="0" applyAlignment="0" applyProtection="0"/>
    <xf numFmtId="4" fontId="52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48" fillId="18" borderId="25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</cellStyleXfs>
  <cellXfs count="216">
    <xf numFmtId="0" fontId="0" fillId="0" borderId="0" xfId="0"/>
    <xf numFmtId="0" fontId="0" fillId="0" borderId="0" xfId="0" applyFont="1" applyFill="1"/>
    <xf numFmtId="176" fontId="1" fillId="0" borderId="0" xfId="444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0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9" fontId="4" fillId="2" borderId="2" xfId="0" applyNumberFormat="1" applyFont="1" applyFill="1" applyBorder="1" applyAlignment="1">
      <alignment horizontal="left" vertical="center" wrapText="1"/>
    </xf>
    <xf numFmtId="179" fontId="4" fillId="0" borderId="2" xfId="0" applyNumberFormat="1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right" vertical="center" wrapText="1"/>
    </xf>
    <xf numFmtId="177" fontId="0" fillId="0" borderId="6" xfId="0" applyNumberFormat="1" applyFont="1" applyFill="1" applyBorder="1" applyAlignment="1" applyProtection="1">
      <alignment horizontal="right" vertical="center"/>
    </xf>
    <xf numFmtId="179" fontId="4" fillId="2" borderId="2" xfId="0" applyNumberFormat="1" applyFont="1" applyFill="1" applyBorder="1" applyAlignment="1">
      <alignment vertical="center" wrapText="1"/>
    </xf>
    <xf numFmtId="177" fontId="0" fillId="0" borderId="7" xfId="0" applyNumberFormat="1" applyFont="1" applyFill="1" applyBorder="1" applyAlignment="1" applyProtection="1">
      <alignment horizontal="right" vertical="center"/>
    </xf>
    <xf numFmtId="177" fontId="0" fillId="0" borderId="8" xfId="0" applyNumberFormat="1" applyFont="1" applyFill="1" applyBorder="1" applyAlignment="1" applyProtection="1">
      <alignment horizontal="right" vertical="center"/>
    </xf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9" fontId="4" fillId="2" borderId="11" xfId="0" applyNumberFormat="1" applyFont="1" applyFill="1" applyBorder="1" applyAlignment="1">
      <alignment vertical="center" wrapText="1"/>
    </xf>
    <xf numFmtId="177" fontId="0" fillId="0" borderId="12" xfId="0" applyNumberFormat="1" applyFont="1" applyFill="1" applyBorder="1" applyAlignment="1" applyProtection="1">
      <alignment horizontal="right" vertical="center"/>
    </xf>
    <xf numFmtId="179" fontId="4" fillId="0" borderId="11" xfId="0" applyNumberFormat="1" applyFont="1" applyBorder="1" applyAlignment="1">
      <alignment vertical="center" wrapText="1"/>
    </xf>
    <xf numFmtId="179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9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7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9" fontId="9" fillId="0" borderId="14" xfId="483" applyNumberFormat="1" applyFont="1" applyBorder="1" applyAlignment="1">
      <alignment horizontal="distributed" vertical="center" wrapText="1" indent="3"/>
    </xf>
    <xf numFmtId="179" fontId="9" fillId="0" borderId="14" xfId="444" applyNumberFormat="1" applyFont="1" applyBorder="1" applyAlignment="1">
      <alignment horizontal="center" vertical="center" wrapText="1"/>
    </xf>
    <xf numFmtId="0" fontId="9" fillId="0" borderId="6" xfId="444" applyFont="1" applyBorder="1" applyAlignment="1">
      <alignment horizontal="center" vertical="center"/>
    </xf>
    <xf numFmtId="0" fontId="9" fillId="0" borderId="15" xfId="444" applyFont="1" applyBorder="1" applyAlignment="1">
      <alignment horizontal="center" vertical="center"/>
    </xf>
    <xf numFmtId="179" fontId="9" fillId="0" borderId="16" xfId="483" applyNumberFormat="1" applyFont="1" applyBorder="1" applyAlignment="1">
      <alignment horizontal="distributed" vertical="center" wrapText="1" indent="3"/>
    </xf>
    <xf numFmtId="179" fontId="9" fillId="0" borderId="16" xfId="444" applyNumberFormat="1" applyFont="1" applyBorder="1" applyAlignment="1">
      <alignment horizontal="center" vertical="center" wrapText="1"/>
    </xf>
    <xf numFmtId="179" fontId="9" fillId="0" borderId="5" xfId="444" applyNumberFormat="1" applyFont="1" applyBorder="1" applyAlignment="1">
      <alignment horizontal="center" vertical="center" wrapText="1"/>
    </xf>
    <xf numFmtId="179" fontId="9" fillId="0" borderId="5" xfId="444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80" fontId="0" fillId="0" borderId="5" xfId="21" applyNumberFormat="1" applyFont="1" applyFill="1" applyBorder="1" applyAlignment="1">
      <alignment vertical="center"/>
    </xf>
    <xf numFmtId="0" fontId="9" fillId="2" borderId="5" xfId="444" applyFont="1" applyFill="1" applyBorder="1" applyAlignment="1">
      <alignment horizontal="left" vertical="center"/>
    </xf>
    <xf numFmtId="179" fontId="9" fillId="0" borderId="15" xfId="444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44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80" fontId="9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4" applyFill="1">
      <alignment vertical="center"/>
    </xf>
    <xf numFmtId="0" fontId="9" fillId="0" borderId="0" xfId="444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9" fontId="0" fillId="0" borderId="0" xfId="483" applyNumberFormat="1" applyFont="1" applyFill="1" applyAlignment="1">
      <alignment vertical="center"/>
    </xf>
    <xf numFmtId="179" fontId="0" fillId="0" borderId="13" xfId="483" applyNumberFormat="1" applyFont="1" applyFill="1" applyBorder="1" applyAlignment="1">
      <alignment vertical="center"/>
    </xf>
    <xf numFmtId="179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5" xfId="444" applyFont="1" applyFill="1" applyBorder="1" applyAlignment="1">
      <alignment horizontal="center" vertical="center"/>
    </xf>
    <xf numFmtId="179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9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5" xfId="444" applyNumberFormat="1" applyFont="1" applyFill="1" applyBorder="1" applyAlignment="1">
      <alignment horizontal="left" vertical="center" wrapText="1"/>
    </xf>
    <xf numFmtId="179" fontId="0" fillId="0" borderId="5" xfId="444" applyNumberFormat="1" applyFont="1" applyFill="1" applyBorder="1">
      <alignment vertical="center"/>
    </xf>
    <xf numFmtId="0" fontId="0" fillId="0" borderId="5" xfId="444" applyFont="1" applyFill="1" applyBorder="1" applyAlignment="1">
      <alignment horizontal="left" vertical="center" wrapText="1"/>
    </xf>
    <xf numFmtId="0" fontId="0" fillId="0" borderId="5" xfId="444" applyFont="1" applyFill="1" applyBorder="1" applyAlignment="1">
      <alignment horizontal="left" vertical="center"/>
    </xf>
    <xf numFmtId="0" fontId="0" fillId="0" borderId="5" xfId="444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44" applyFill="1" applyBorder="1">
      <alignment vertical="center"/>
    </xf>
    <xf numFmtId="176" fontId="0" fillId="0" borderId="5" xfId="444" applyNumberFormat="1" applyFill="1" applyBorder="1" applyAlignment="1">
      <alignment horizontal="left" vertical="center" wrapText="1"/>
    </xf>
    <xf numFmtId="176" fontId="9" fillId="0" borderId="5" xfId="444" applyNumberFormat="1" applyFont="1" applyFill="1" applyBorder="1" applyAlignment="1">
      <alignment horizontal="distributed" vertical="center" wrapText="1"/>
    </xf>
    <xf numFmtId="179" fontId="12" fillId="0" borderId="5" xfId="444" applyNumberFormat="1" applyFont="1" applyFill="1" applyBorder="1">
      <alignment vertical="center"/>
    </xf>
    <xf numFmtId="0" fontId="9" fillId="0" borderId="5" xfId="444" applyFont="1" applyFill="1" applyBorder="1" applyAlignment="1">
      <alignment horizontal="distributed" vertical="center" indent="1"/>
    </xf>
    <xf numFmtId="179" fontId="9" fillId="0" borderId="5" xfId="444" applyNumberFormat="1" applyFont="1" applyFill="1" applyBorder="1">
      <alignment vertical="center"/>
    </xf>
    <xf numFmtId="176" fontId="9" fillId="0" borderId="5" xfId="444" applyNumberFormat="1" applyFont="1" applyFill="1" applyBorder="1" applyAlignment="1">
      <alignment vertical="center" wrapText="1"/>
    </xf>
    <xf numFmtId="0" fontId="9" fillId="0" borderId="5" xfId="444" applyFont="1" applyFill="1" applyBorder="1" applyAlignment="1">
      <alignment horizontal="left" vertical="center"/>
    </xf>
    <xf numFmtId="178" fontId="0" fillId="0" borderId="6" xfId="339" applyNumberFormat="1" applyFont="1" applyFill="1" applyBorder="1" applyAlignment="1" applyProtection="1">
      <alignment horizontal="right" vertical="center"/>
      <protection locked="0"/>
    </xf>
    <xf numFmtId="0" fontId="0" fillId="0" borderId="5" xfId="444" applyFill="1" applyBorder="1" applyAlignment="1">
      <alignment horizontal="left" vertical="center"/>
    </xf>
    <xf numFmtId="179" fontId="0" fillId="0" borderId="5" xfId="444" applyNumberFormat="1" applyFill="1" applyBorder="1">
      <alignment vertical="center"/>
    </xf>
    <xf numFmtId="0" fontId="0" fillId="0" borderId="5" xfId="444" applyFont="1" applyFill="1" applyBorder="1" applyAlignment="1">
      <alignment vertical="center"/>
    </xf>
    <xf numFmtId="176" fontId="11" fillId="0" borderId="5" xfId="483" applyNumberFormat="1" applyFont="1" applyFill="1" applyBorder="1" applyAlignment="1">
      <alignment vertical="center" wrapText="1"/>
    </xf>
    <xf numFmtId="0" fontId="11" fillId="0" borderId="5" xfId="483" applyFont="1" applyFill="1" applyBorder="1">
      <alignment vertical="center"/>
    </xf>
    <xf numFmtId="179" fontId="12" fillId="0" borderId="5" xfId="483" applyNumberFormat="1" applyFont="1" applyFill="1" applyBorder="1">
      <alignment vertical="center"/>
    </xf>
    <xf numFmtId="0" fontId="0" fillId="0" borderId="13" xfId="190" applyFont="1" applyBorder="1" applyAlignment="1" applyProtection="1">
      <alignment horizontal="right"/>
      <protection locked="0"/>
    </xf>
    <xf numFmtId="0" fontId="0" fillId="0" borderId="13" xfId="190" applyBorder="1" applyAlignment="1" applyProtection="1">
      <alignment horizontal="right"/>
      <protection locked="0"/>
    </xf>
    <xf numFmtId="0" fontId="0" fillId="0" borderId="0" xfId="190" applyBorder="1" applyAlignment="1" applyProtection="1">
      <alignment horizontal="right"/>
      <protection locked="0"/>
    </xf>
    <xf numFmtId="0" fontId="9" fillId="0" borderId="5" xfId="190" applyFont="1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center" vertical="center" wrapText="1"/>
      <protection locked="0"/>
    </xf>
    <xf numFmtId="176" fontId="13" fillId="0" borderId="5" xfId="484" applyNumberFormat="1" applyFont="1" applyFill="1" applyBorder="1" applyAlignment="1" applyProtection="1">
      <alignment horizontal="center" vertical="center" wrapText="1"/>
    </xf>
    <xf numFmtId="176" fontId="9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190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left" vertical="center"/>
      <protection locked="0"/>
    </xf>
    <xf numFmtId="0" fontId="0" fillId="0" borderId="5" xfId="190" applyFont="1" applyBorder="1" applyAlignment="1" applyProtection="1">
      <alignment horizontal="left" vertical="center"/>
      <protection locked="0"/>
    </xf>
    <xf numFmtId="176" fontId="0" fillId="0" borderId="5" xfId="190" applyNumberForma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5" xfId="190" applyFont="1" applyBorder="1" applyAlignment="1" applyProtection="1">
      <alignment horizontal="center" vertical="center"/>
      <protection locked="0"/>
    </xf>
    <xf numFmtId="176" fontId="0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176" fontId="14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5" fillId="0" borderId="0" xfId="444" applyNumberFormat="1" applyFont="1" applyFill="1">
      <alignment vertical="center"/>
    </xf>
    <xf numFmtId="176" fontId="15" fillId="0" borderId="13" xfId="484" applyNumberFormat="1" applyFont="1" applyFill="1" applyBorder="1" applyAlignment="1" applyProtection="1">
      <alignment horizontal="right" vertical="center"/>
    </xf>
    <xf numFmtId="176" fontId="13" fillId="0" borderId="5" xfId="484" applyNumberFormat="1" applyFont="1" applyFill="1" applyBorder="1" applyAlignment="1" applyProtection="1">
      <alignment horizontal="center" vertical="center"/>
    </xf>
    <xf numFmtId="176" fontId="16" fillId="0" borderId="5" xfId="0" applyNumberFormat="1" applyFont="1" applyFill="1" applyBorder="1" applyAlignment="1" applyProtection="1">
      <alignment horizontal="left" vertical="center"/>
      <protection locked="0"/>
    </xf>
    <xf numFmtId="176" fontId="16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44" applyNumberFormat="1" applyFont="1" applyFill="1" applyBorder="1">
      <alignment vertical="center"/>
    </xf>
    <xf numFmtId="176" fontId="16" fillId="0" borderId="5" xfId="106" applyNumberFormat="1" applyFont="1" applyFill="1" applyBorder="1" applyAlignment="1" applyProtection="1">
      <alignment vertical="center" wrapText="1"/>
      <protection locked="0"/>
    </xf>
    <xf numFmtId="176" fontId="9" fillId="0" borderId="5" xfId="484" applyNumberFormat="1" applyFont="1" applyFill="1" applyBorder="1" applyAlignment="1" applyProtection="1">
      <alignment vertical="center"/>
    </xf>
    <xf numFmtId="176" fontId="1" fillId="0" borderId="5" xfId="106" applyNumberFormat="1" applyFont="1" applyFill="1" applyBorder="1" applyAlignment="1" applyProtection="1">
      <alignment vertical="center" wrapText="1"/>
      <protection locked="0"/>
    </xf>
    <xf numFmtId="176" fontId="17" fillId="0" borderId="5" xfId="484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84" applyNumberFormat="1" applyFont="1" applyFill="1" applyBorder="1" applyAlignment="1" applyProtection="1">
      <alignment vertical="center" wrapText="1"/>
    </xf>
    <xf numFmtId="176" fontId="0" fillId="0" borderId="5" xfId="484" applyNumberFormat="1" applyFont="1" applyFill="1" applyBorder="1" applyAlignment="1" applyProtection="1">
      <alignment vertical="center"/>
    </xf>
    <xf numFmtId="176" fontId="16" fillId="0" borderId="5" xfId="484" applyNumberFormat="1" applyFont="1" applyFill="1" applyBorder="1" applyAlignment="1" applyProtection="1">
      <alignment vertical="center" wrapText="1"/>
    </xf>
    <xf numFmtId="176" fontId="0" fillId="0" borderId="5" xfId="484" applyNumberFormat="1" applyFont="1" applyFill="1" applyBorder="1" applyAlignment="1" applyProtection="1">
      <alignment horizontal="center" vertical="center"/>
    </xf>
    <xf numFmtId="176" fontId="1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horizontal="center" vertical="center"/>
    </xf>
    <xf numFmtId="176" fontId="16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6" fillId="0" borderId="5" xfId="0" applyNumberFormat="1" applyFont="1" applyFill="1" applyBorder="1" applyAlignment="1" applyProtection="1">
      <alignment vertical="center"/>
      <protection locked="0"/>
    </xf>
    <xf numFmtId="176" fontId="18" fillId="0" borderId="0" xfId="389" applyNumberFormat="1" applyFont="1" applyFill="1"/>
    <xf numFmtId="176" fontId="19" fillId="0" borderId="0" xfId="444" applyNumberFormat="1" applyFont="1" applyFill="1">
      <alignment vertical="center"/>
    </xf>
    <xf numFmtId="176" fontId="20" fillId="0" borderId="0" xfId="444" applyNumberFormat="1" applyFont="1" applyFill="1" applyAlignment="1">
      <alignment horizontal="center" vertical="center" wrapText="1"/>
    </xf>
    <xf numFmtId="176" fontId="1" fillId="0" borderId="0" xfId="444" applyNumberFormat="1" applyFont="1" applyFill="1">
      <alignment vertical="center"/>
    </xf>
    <xf numFmtId="176" fontId="0" fillId="0" borderId="0" xfId="444" applyNumberFormat="1" applyFill="1">
      <alignment vertical="center"/>
    </xf>
    <xf numFmtId="176" fontId="0" fillId="0" borderId="0" xfId="444" applyNumberFormat="1" applyFont="1" applyFill="1">
      <alignment vertical="center"/>
    </xf>
    <xf numFmtId="176" fontId="20" fillId="0" borderId="0" xfId="389" applyNumberFormat="1" applyFont="1" applyFill="1"/>
    <xf numFmtId="176" fontId="21" fillId="0" borderId="0" xfId="389" applyNumberFormat="1" applyFont="1" applyFill="1"/>
    <xf numFmtId="176" fontId="22" fillId="0" borderId="0" xfId="444" applyNumberFormat="1" applyFont="1" applyFill="1">
      <alignment vertical="center"/>
    </xf>
    <xf numFmtId="176" fontId="0" fillId="0" borderId="0" xfId="444" applyNumberFormat="1" applyFill="1" applyBorder="1" applyAlignment="1">
      <alignment horizontal="right" vertical="center"/>
    </xf>
    <xf numFmtId="176" fontId="0" fillId="0" borderId="0" xfId="444" applyNumberFormat="1" applyFont="1" applyFill="1" applyBorder="1" applyAlignment="1">
      <alignment horizontal="right" vertical="center"/>
    </xf>
    <xf numFmtId="176" fontId="1" fillId="0" borderId="0" xfId="444" applyNumberFormat="1" applyFont="1" applyFill="1" applyBorder="1" applyAlignment="1">
      <alignment horizontal="right" vertical="center"/>
    </xf>
    <xf numFmtId="176" fontId="20" fillId="0" borderId="5" xfId="444" applyNumberFormat="1" applyFont="1" applyFill="1" applyBorder="1" applyAlignment="1">
      <alignment horizontal="center" vertical="center" wrapText="1"/>
    </xf>
    <xf numFmtId="176" fontId="20" fillId="0" borderId="5" xfId="444" applyNumberFormat="1" applyFont="1" applyFill="1" applyBorder="1" applyAlignment="1">
      <alignment horizontal="center" vertical="center"/>
    </xf>
    <xf numFmtId="176" fontId="16" fillId="0" borderId="5" xfId="444" applyNumberFormat="1" applyFont="1" applyFill="1" applyBorder="1">
      <alignment vertical="center"/>
    </xf>
    <xf numFmtId="176" fontId="16" fillId="2" borderId="5" xfId="444" applyNumberFormat="1" applyFont="1" applyFill="1" applyBorder="1">
      <alignment vertical="center"/>
    </xf>
    <xf numFmtId="10" fontId="16" fillId="2" borderId="5" xfId="444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6" fillId="0" borderId="5" xfId="0" applyNumberFormat="1" applyFont="1" applyFill="1" applyBorder="1" applyAlignment="1" applyProtection="1">
      <alignment vertical="center" shrinkToFit="1"/>
    </xf>
    <xf numFmtId="176" fontId="1" fillId="0" borderId="5" xfId="444" applyNumberFormat="1" applyFont="1" applyFill="1" applyBorder="1" applyAlignment="1">
      <alignment vertical="center" wrapText="1"/>
    </xf>
    <xf numFmtId="176" fontId="16" fillId="0" borderId="0" xfId="444" applyNumberFormat="1" applyFont="1" applyFill="1">
      <alignment vertical="center"/>
    </xf>
    <xf numFmtId="176" fontId="16" fillId="0" borderId="5" xfId="444" applyNumberFormat="1" applyFont="1" applyFill="1" applyBorder="1" applyAlignment="1">
      <alignment horizontal="distributed" vertical="center" indent="2"/>
    </xf>
    <xf numFmtId="176" fontId="9" fillId="2" borderId="5" xfId="444" applyNumberFormat="1" applyFont="1" applyFill="1" applyBorder="1" applyAlignment="1">
      <alignment horizontal="left" vertical="center"/>
    </xf>
    <xf numFmtId="176" fontId="16" fillId="0" borderId="15" xfId="444" applyNumberFormat="1" applyFont="1" applyFill="1" applyBorder="1" applyAlignment="1">
      <alignment horizontal="left" vertical="center"/>
    </xf>
    <xf numFmtId="176" fontId="16" fillId="0" borderId="5" xfId="444" applyNumberFormat="1" applyFont="1" applyFill="1" applyBorder="1" applyAlignment="1">
      <alignment vertical="center"/>
    </xf>
    <xf numFmtId="176" fontId="9" fillId="2" borderId="5" xfId="444" applyNumberFormat="1" applyFont="1" applyFill="1" applyBorder="1" applyAlignment="1">
      <alignment horizontal="left" vertical="center" indent="1"/>
    </xf>
    <xf numFmtId="176" fontId="0" fillId="2" borderId="5" xfId="444" applyNumberFormat="1" applyFont="1" applyFill="1" applyBorder="1" applyAlignment="1">
      <alignment horizontal="left" vertical="center" indent="2"/>
    </xf>
    <xf numFmtId="176" fontId="23" fillId="2" borderId="5" xfId="444" applyNumberFormat="1" applyFont="1" applyFill="1" applyBorder="1" applyAlignment="1">
      <alignment horizontal="left" vertical="center" indent="2"/>
    </xf>
    <xf numFmtId="176" fontId="0" fillId="0" borderId="5" xfId="444" applyNumberFormat="1" applyFont="1" applyFill="1" applyBorder="1" applyAlignment="1">
      <alignment vertical="center"/>
    </xf>
    <xf numFmtId="176" fontId="0" fillId="2" borderId="5" xfId="444" applyNumberFormat="1" applyFont="1" applyFill="1" applyBorder="1" applyAlignment="1">
      <alignment horizontal="left" vertical="center" wrapText="1" indent="2"/>
    </xf>
    <xf numFmtId="176" fontId="16" fillId="0" borderId="5" xfId="444" applyNumberFormat="1" applyFont="1" applyFill="1" applyBorder="1" applyAlignment="1">
      <alignment horizontal="left" vertical="center" indent="1"/>
    </xf>
    <xf numFmtId="176" fontId="1" fillId="0" borderId="5" xfId="444" applyNumberFormat="1" applyFont="1" applyFill="1" applyBorder="1" applyAlignment="1">
      <alignment horizontal="left" vertical="center" indent="1"/>
    </xf>
    <xf numFmtId="176" fontId="9" fillId="2" borderId="5" xfId="444" applyNumberFormat="1" applyFont="1" applyFill="1" applyBorder="1" applyAlignment="1">
      <alignment horizontal="left" vertical="center" wrapText="1" indent="1"/>
    </xf>
    <xf numFmtId="176" fontId="1" fillId="0" borderId="5" xfId="444" applyNumberFormat="1" applyFont="1" applyFill="1" applyBorder="1" applyAlignment="1">
      <alignment horizontal="left" vertical="center"/>
    </xf>
    <xf numFmtId="176" fontId="16" fillId="0" borderId="5" xfId="444" applyNumberFormat="1" applyFont="1" applyFill="1" applyBorder="1" applyAlignment="1">
      <alignment horizontal="left" vertical="center"/>
    </xf>
    <xf numFmtId="176" fontId="9" fillId="0" borderId="0" xfId="444" applyNumberFormat="1" applyFont="1" applyFill="1" applyAlignment="1">
      <alignment horizontal="center" vertical="center" wrapText="1"/>
    </xf>
    <xf numFmtId="176" fontId="9" fillId="0" borderId="5" xfId="444" applyNumberFormat="1" applyFont="1" applyFill="1" applyBorder="1" applyAlignment="1">
      <alignment horizontal="center" vertical="center" wrapText="1"/>
    </xf>
    <xf numFmtId="176" fontId="9" fillId="0" borderId="5" xfId="444" applyNumberFormat="1" applyFont="1" applyFill="1" applyBorder="1" applyAlignment="1">
      <alignment horizontal="center" vertical="center"/>
    </xf>
    <xf numFmtId="176" fontId="9" fillId="0" borderId="5" xfId="444" applyNumberFormat="1" applyFont="1" applyFill="1" applyBorder="1">
      <alignment vertical="center"/>
    </xf>
    <xf numFmtId="176" fontId="24" fillId="2" borderId="5" xfId="444" applyNumberFormat="1" applyFont="1" applyFill="1" applyBorder="1">
      <alignment vertical="center"/>
    </xf>
    <xf numFmtId="10" fontId="9" fillId="2" borderId="5" xfId="444" applyNumberFormat="1" applyFont="1" applyFill="1" applyBorder="1">
      <alignment vertical="center"/>
    </xf>
    <xf numFmtId="176" fontId="0" fillId="0" borderId="5" xfId="444" applyNumberFormat="1" applyFont="1" applyFill="1" applyBorder="1">
      <alignment vertical="center"/>
    </xf>
    <xf numFmtId="176" fontId="0" fillId="2" borderId="5" xfId="444" applyNumberFormat="1" applyFont="1" applyFill="1" applyBorder="1" applyAlignment="1">
      <alignment horizontal="left" vertical="center"/>
    </xf>
    <xf numFmtId="176" fontId="9" fillId="0" borderId="5" xfId="444" applyNumberFormat="1" applyFont="1" applyFill="1" applyBorder="1" applyAlignment="1">
      <alignment horizontal="left" vertical="center"/>
    </xf>
    <xf numFmtId="176" fontId="0" fillId="2" borderId="0" xfId="444" applyNumberFormat="1" applyFont="1" applyFill="1">
      <alignment vertical="center"/>
    </xf>
    <xf numFmtId="176" fontId="9" fillId="0" borderId="5" xfId="444" applyNumberFormat="1" applyFont="1" applyFill="1" applyBorder="1" applyAlignment="1">
      <alignment horizontal="left" vertical="center" wrapText="1"/>
    </xf>
    <xf numFmtId="176" fontId="0" fillId="2" borderId="5" xfId="444" applyNumberFormat="1" applyFont="1" applyFill="1" applyBorder="1">
      <alignment vertical="center"/>
    </xf>
    <xf numFmtId="176" fontId="0" fillId="0" borderId="5" xfId="444" applyNumberFormat="1" applyFill="1" applyBorder="1">
      <alignment vertical="center"/>
    </xf>
    <xf numFmtId="176" fontId="9" fillId="0" borderId="5" xfId="444" applyNumberFormat="1" applyFont="1" applyFill="1" applyBorder="1" applyAlignment="1">
      <alignment horizontal="distributed" vertical="center" indent="2"/>
    </xf>
    <xf numFmtId="176" fontId="9" fillId="0" borderId="5" xfId="444" applyNumberFormat="1" applyFont="1" applyFill="1" applyBorder="1" applyAlignment="1">
      <alignment vertical="center"/>
    </xf>
    <xf numFmtId="176" fontId="9" fillId="0" borderId="15" xfId="444" applyNumberFormat="1" applyFon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 indent="2"/>
    </xf>
    <xf numFmtId="176" fontId="0" fillId="0" borderId="5" xfId="444" applyNumberFormat="1" applyFont="1" applyFill="1" applyBorder="1" applyAlignment="1">
      <alignment horizontal="left" vertical="center" wrapText="1" indent="2"/>
    </xf>
    <xf numFmtId="176" fontId="9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wrapText="1" indent="2" shrinkToFit="1"/>
    </xf>
    <xf numFmtId="176" fontId="0" fillId="0" borderId="5" xfId="444" applyNumberForma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49" fontId="32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货币" xfId="3" builtinId="4"/>
    <cellStyle name="解释性文本 3 2_州本级" xfId="4"/>
    <cellStyle name="常规 2 2 4" xfId="5"/>
    <cellStyle name="60% - 着色 2" xfId="6"/>
    <cellStyle name="输入" xfId="7" builtinId="20"/>
    <cellStyle name="汇总 6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标题 3 4_州本级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20% - 着色 5" xfId="102"/>
    <cellStyle name="计算 7" xfId="103"/>
    <cellStyle name="常规 3 2 2" xfId="104"/>
    <cellStyle name="40% - 着色 4" xfId="105"/>
    <cellStyle name="常规_附件2：二维表" xfId="106"/>
    <cellStyle name="40% - 着色 5" xfId="107"/>
    <cellStyle name="常规 6_州本级" xfId="108"/>
    <cellStyle name="标题 1 2" xfId="109"/>
    <cellStyle name="60% - 着色 4" xfId="110"/>
    <cellStyle name="常规 2 2 3" xfId="111"/>
    <cellStyle name="60% - 着色 1" xfId="112"/>
    <cellStyle name="常规 2 2 5" xfId="113"/>
    <cellStyle name="60% - 着色 3" xfId="114"/>
    <cellStyle name="20% - 着色 4" xfId="115"/>
    <cellStyle name="计算 6" xfId="116"/>
    <cellStyle name="常规 3 2 3" xfId="117"/>
    <cellStyle name="20% - 着色 6" xfId="118"/>
    <cellStyle name="检查单元格 5 3" xfId="119"/>
    <cellStyle name="40% - 着色 1" xfId="120"/>
    <cellStyle name="检查单元格 3 2_州本级" xfId="121"/>
    <cellStyle name="40% - 着色 2" xfId="122"/>
    <cellStyle name="40% - 着色 6" xfId="123"/>
    <cellStyle name="标题 1 3" xfId="124"/>
    <cellStyle name="60% - 着色 5" xfId="125"/>
    <cellStyle name="标题 1 4" xfId="126"/>
    <cellStyle name="60% - 着色 6" xfId="127"/>
    <cellStyle name="好 2 2_州本级" xfId="128"/>
    <cellStyle name="no dec" xfId="129"/>
    <cellStyle name="差 5" xfId="130"/>
    <cellStyle name="百分比 3" xfId="131"/>
    <cellStyle name="Normal_APR" xfId="132"/>
    <cellStyle name="差 4" xfId="133"/>
    <cellStyle name="解释性文本 7" xfId="134"/>
    <cellStyle name="百分比 2" xfId="135"/>
    <cellStyle name="差 4 2" xfId="136"/>
    <cellStyle name="标题 10" xfId="137"/>
    <cellStyle name="百分比 2 2" xfId="138"/>
    <cellStyle name="汇总 4 4" xfId="139"/>
    <cellStyle name="差 4 2 2" xfId="140"/>
    <cellStyle name="百分比 2 2 2" xfId="141"/>
    <cellStyle name="百分比 2 2 2 2" xfId="142"/>
    <cellStyle name="百分比 2 2 3" xfId="143"/>
    <cellStyle name="千位_1" xfId="144"/>
    <cellStyle name="常规 2 4 2_州本级" xfId="145"/>
    <cellStyle name="百分比 2 2 4" xfId="146"/>
    <cellStyle name="差 4 3" xfId="147"/>
    <cellStyle name="百分比 2 3" xfId="148"/>
    <cellStyle name="百分比 2 3 2" xfId="149"/>
    <cellStyle name="百分比 2 3 2 2" xfId="150"/>
    <cellStyle name="百分比 2 3 3" xfId="151"/>
    <cellStyle name="百分比 2 3 4" xfId="152"/>
    <cellStyle name="差 4 4" xfId="153"/>
    <cellStyle name="百分比 2 4" xfId="154"/>
    <cellStyle name="百分比 2 4 2" xfId="155"/>
    <cellStyle name="好 4 2_州本级" xfId="156"/>
    <cellStyle name="百分比 2 5" xfId="157"/>
    <cellStyle name="汇总 4 2_州本级" xfId="158"/>
    <cellStyle name="百分比 2 6" xfId="159"/>
    <cellStyle name="差 5 2" xfId="160"/>
    <cellStyle name="百分比 3 2" xfId="161"/>
    <cellStyle name="差 5 3" xfId="162"/>
    <cellStyle name="百分比 3 3" xfId="163"/>
    <cellStyle name="常规 6 2_州本级" xfId="164"/>
    <cellStyle name="标题 1 2 2" xfId="165"/>
    <cellStyle name="标题 1 2 2 2" xfId="166"/>
    <cellStyle name="警告文本 2 3" xfId="167"/>
    <cellStyle name="标题 3 4 2" xfId="168"/>
    <cellStyle name="标题 1 2 2_州本级" xfId="169"/>
    <cellStyle name="标题 1 2 3" xfId="170"/>
    <cellStyle name="标题 1 2 4" xfId="171"/>
    <cellStyle name="标题 3 4" xfId="172"/>
    <cellStyle name="标题 1 2_州本级" xfId="173"/>
    <cellStyle name="汇总 3" xfId="174"/>
    <cellStyle name="标题 1 3 2" xfId="175"/>
    <cellStyle name="汇总 3 2" xfId="176"/>
    <cellStyle name="标题 5 3" xfId="177"/>
    <cellStyle name="标题 1 3 2 2" xfId="178"/>
    <cellStyle name="汇总 7" xfId="179"/>
    <cellStyle name="汇总 3_州本级" xfId="180"/>
    <cellStyle name="标题 1 3 2_州本级" xfId="181"/>
    <cellStyle name="汇总 4" xfId="182"/>
    <cellStyle name="标题 1 3 3" xfId="183"/>
    <cellStyle name="汇总 5" xfId="184"/>
    <cellStyle name="标题 1 3 4" xfId="185"/>
    <cellStyle name="好 2 2 2" xfId="186"/>
    <cellStyle name="标题 1 3_州本级" xfId="187"/>
    <cellStyle name="标题 1 4 2 2" xfId="188"/>
    <cellStyle name="常规 3 3 4" xfId="189"/>
    <cellStyle name="常规 2" xfId="190"/>
    <cellStyle name="标题 1 4 2_州本级" xfId="191"/>
    <cellStyle name="标题 1 4 4" xfId="192"/>
    <cellStyle name="标题 1 5" xfId="193"/>
    <cellStyle name="标题 2 3_州本级" xfId="194"/>
    <cellStyle name="标题 1 5 3" xfId="195"/>
    <cellStyle name="好 4 2 2" xfId="196"/>
    <cellStyle name="标题 1 5_州本级" xfId="197"/>
    <cellStyle name="标题 1 6" xfId="198"/>
    <cellStyle name="标题 2 4 2" xfId="199"/>
    <cellStyle name="标题 1 7" xfId="200"/>
    <cellStyle name="标题 4 2 2_州本级" xfId="201"/>
    <cellStyle name="标题 2 2" xfId="202"/>
    <cellStyle name="标题 2 2 2" xfId="203"/>
    <cellStyle name="标题 2 2 2 2" xfId="204"/>
    <cellStyle name="标题 2 2 2_州本级" xfId="205"/>
    <cellStyle name="好 3 2" xfId="206"/>
    <cellStyle name="标题 2 2 3" xfId="207"/>
    <cellStyle name="计算 5 2" xfId="208"/>
    <cellStyle name="好 3 3" xfId="209"/>
    <cellStyle name="标题 2 2 4" xfId="210"/>
    <cellStyle name="标题 2 3" xfId="211"/>
    <cellStyle name="标题 2 3 2" xfId="212"/>
    <cellStyle name="标题 2 3 2 2" xfId="213"/>
    <cellStyle name="标题 2 3 2_州本级" xfId="214"/>
    <cellStyle name="好 4 2" xfId="215"/>
    <cellStyle name="标题 2 3 3" xfId="216"/>
    <cellStyle name="好 4 3" xfId="217"/>
    <cellStyle name="标题 2 3 4" xfId="218"/>
    <cellStyle name="标题 2 4" xfId="219"/>
    <cellStyle name="标题 2 4 2 2" xfId="220"/>
    <cellStyle name="标题 3 2 2 2" xfId="221"/>
    <cellStyle name="好 5 2" xfId="222"/>
    <cellStyle name="标题 2 4 3" xfId="223"/>
    <cellStyle name="好 5 3" xfId="224"/>
    <cellStyle name="常规 3 2 2 2" xfId="225"/>
    <cellStyle name="标题 2 4 4" xfId="226"/>
    <cellStyle name="标题 2 5 3" xfId="227"/>
    <cellStyle name="标题 2 4_州本级" xfId="228"/>
    <cellStyle name="计算 2_州本级" xfId="229"/>
    <cellStyle name="标题 2 5" xfId="230"/>
    <cellStyle name="计算 2 2_州本级" xfId="231"/>
    <cellStyle name="标题 2 7" xfId="232"/>
    <cellStyle name="标题 2 5 2" xfId="233"/>
    <cellStyle name="标题 3 5 3" xfId="234"/>
    <cellStyle name="警告文本 3 4" xfId="235"/>
    <cellStyle name="标题 2 5_州本级" xfId="236"/>
    <cellStyle name="标题 2 6" xfId="237"/>
    <cellStyle name="常规 4 2 2_州本级" xfId="238"/>
    <cellStyle name="标题 3 2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 4" xfId="246"/>
    <cellStyle name="好 7" xfId="247"/>
    <cellStyle name="标题 3 2_州本级" xfId="248"/>
    <cellStyle name="常规 2 3 2 2_州本级" xfId="249"/>
    <cellStyle name="标题 3 3" xfId="250"/>
    <cellStyle name="标题 3 3 2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常规 6 3" xfId="273"/>
    <cellStyle name="警告文本 2_州本级" xfId="274"/>
    <cellStyle name="标题 4 2 2 2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输入 3 2 2" xfId="388"/>
    <cellStyle name="常规_德宏州2005年地方预算(代报简表)" xfId="389"/>
    <cellStyle name="常规 2 3 2" xfId="390"/>
    <cellStyle name="计算 5_州本级" xfId="391"/>
    <cellStyle name="适中 2_州本级" xfId="392"/>
    <cellStyle name="常规 2 3 2 2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输出 4 2_州本级" xfId="410"/>
    <cellStyle name="常规 3_州本级" xfId="411"/>
    <cellStyle name="常规 2 5" xfId="412"/>
    <cellStyle name="常规 3 2_州本级" xfId="413"/>
    <cellStyle name="常规 2 5 2" xfId="414"/>
    <cellStyle name="适中 4_州本级" xfId="415"/>
    <cellStyle name="常规 2 5 2 2" xfId="416"/>
    <cellStyle name="检查单元格 6" xfId="417"/>
    <cellStyle name="常规 3 2 2_州本级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汇总 5_州本级" xfId="428"/>
    <cellStyle name="常规 2 6 3" xfId="429"/>
    <cellStyle name="检查单元格 3 2 2" xfId="430"/>
    <cellStyle name="常规 2 6 4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_2007年云南省向人大报送政府收支预算表格式编制过程表" xfId="444"/>
    <cellStyle name="常规 3 3 3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解释性文本 2_州本级" xfId="470"/>
    <cellStyle name="输出 4 4" xfId="471"/>
    <cellStyle name="常规 5" xfId="472"/>
    <cellStyle name="常规 5 2_州本级" xfId="473"/>
    <cellStyle name="常规 5 3" xfId="474"/>
    <cellStyle name="常规 5_州本级" xfId="475"/>
    <cellStyle name="汇总 2_州本级" xfId="476"/>
    <cellStyle name="常规 6 2" xfId="477"/>
    <cellStyle name="计算 3_州本级" xfId="478"/>
    <cellStyle name="常规 7" xfId="479"/>
    <cellStyle name="计算 3 2_州本级" xfId="480"/>
    <cellStyle name="常规 7 2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计算 4 2" xfId="487"/>
    <cellStyle name="好 2 3" xfId="488"/>
    <cellStyle name="计算 4 3" xfId="489"/>
    <cellStyle name="好 2 4" xfId="490"/>
    <cellStyle name="好 2_州本级" xfId="491"/>
    <cellStyle name="好 3" xfId="492"/>
    <cellStyle name="好 3 2_州本级" xfId="493"/>
    <cellStyle name="计算 5 3" xfId="494"/>
    <cellStyle name="好 3 4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注释 7" xfId="515"/>
    <cellStyle name="检查单元格 4_州本级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输出 4" xfId="560"/>
    <cellStyle name="链接单元格 2_州本级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着色 4" xfId="577"/>
    <cellStyle name="链接单元格 5 2" xfId="578"/>
    <cellStyle name="着色 5" xfId="579"/>
    <cellStyle name="链接单元格 5 3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适中 3 2_州本级" xfId="587"/>
    <cellStyle name="千位[0]_1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F5" sqref="F5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08" t="s">
        <v>0</v>
      </c>
      <c r="B1" s="209"/>
      <c r="C1" s="209"/>
    </row>
    <row r="2" ht="27" customHeight="1" spans="1:5">
      <c r="A2" s="210"/>
      <c r="B2" s="211"/>
      <c r="C2" s="211"/>
      <c r="D2" s="211"/>
      <c r="E2" s="211"/>
    </row>
    <row r="3" ht="39.75" spans="1:4">
      <c r="A3" s="212" t="s">
        <v>1</v>
      </c>
      <c r="B3" s="212"/>
      <c r="C3" s="212"/>
      <c r="D3" s="212"/>
    </row>
    <row r="4" s="201" customFormat="1" ht="126" customHeight="1" spans="1:4">
      <c r="A4" s="213" t="s">
        <v>2</v>
      </c>
      <c r="B4" s="213"/>
      <c r="C4" s="213"/>
      <c r="D4" s="213"/>
    </row>
    <row r="5" ht="94.5" customHeight="1" spans="1:4">
      <c r="A5" s="214" t="s">
        <v>3</v>
      </c>
      <c r="B5" s="214"/>
      <c r="C5" s="214"/>
      <c r="D5" s="214"/>
    </row>
    <row r="6" ht="32.25" customHeight="1" spans="1:4">
      <c r="A6" s="215" t="s">
        <v>4</v>
      </c>
      <c r="B6" s="215"/>
      <c r="C6" s="215"/>
      <c r="D6" s="215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1" sqref="B11"/>
    </sheetView>
  </sheetViews>
  <sheetFormatPr defaultColWidth="9" defaultRowHeight="14.25" outlineLevelCol="1"/>
  <cols>
    <col min="1" max="1" width="12.75" style="201" customWidth="1"/>
    <col min="2" max="2" width="102" style="201" customWidth="1"/>
    <col min="3" max="16384" width="9" style="201"/>
  </cols>
  <sheetData>
    <row r="1" ht="54" customHeight="1"/>
    <row r="2" ht="37.5" customHeight="1" spans="1:2">
      <c r="A2" s="202" t="s">
        <v>5</v>
      </c>
      <c r="B2" s="202"/>
    </row>
    <row r="3" ht="37.5" customHeight="1" spans="1:2">
      <c r="A3" s="203"/>
      <c r="B3" s="203"/>
    </row>
    <row r="4" ht="32.25" customHeight="1" spans="1:2">
      <c r="A4" s="204" t="s">
        <v>6</v>
      </c>
      <c r="B4" s="204" t="s">
        <v>7</v>
      </c>
    </row>
    <row r="5" s="200" customFormat="1" ht="24.95" customHeight="1" spans="1:2">
      <c r="A5" s="205">
        <v>1</v>
      </c>
      <c r="B5" s="206" t="s">
        <v>8</v>
      </c>
    </row>
    <row r="6" s="200" customFormat="1" ht="24.95" customHeight="1" spans="1:2">
      <c r="A6" s="205">
        <v>2</v>
      </c>
      <c r="B6" s="206" t="s">
        <v>9</v>
      </c>
    </row>
    <row r="7" s="200" customFormat="1" ht="24.95" customHeight="1" spans="1:2">
      <c r="A7" s="205">
        <v>3</v>
      </c>
      <c r="B7" s="206" t="s">
        <v>10</v>
      </c>
    </row>
    <row r="8" s="200" customFormat="1" ht="24.95" customHeight="1" spans="1:2">
      <c r="A8" s="205">
        <v>4</v>
      </c>
      <c r="B8" s="206" t="s">
        <v>11</v>
      </c>
    </row>
    <row r="9" s="200" customFormat="1" ht="24.95" customHeight="1" spans="1:2">
      <c r="A9" s="205">
        <v>5</v>
      </c>
      <c r="B9" s="206" t="s">
        <v>12</v>
      </c>
    </row>
    <row r="10" s="200" customFormat="1" ht="24.95" customHeight="1" spans="1:2">
      <c r="A10" s="205">
        <v>6</v>
      </c>
      <c r="B10" s="206" t="s">
        <v>13</v>
      </c>
    </row>
    <row r="11" s="200" customFormat="1" ht="24.95" customHeight="1" spans="1:2">
      <c r="A11" s="205">
        <v>7</v>
      </c>
      <c r="B11" s="206" t="s">
        <v>14</v>
      </c>
    </row>
    <row r="12" s="200" customFormat="1" ht="24.95" customHeight="1" spans="2:2">
      <c r="B12" s="207"/>
    </row>
    <row r="13" s="200" customFormat="1" ht="24.95" customHeight="1" spans="2:2">
      <c r="B13" s="207"/>
    </row>
    <row r="14" s="200" customFormat="1" ht="24.95" customHeight="1" spans="2:2">
      <c r="B14" s="207"/>
    </row>
    <row r="15" s="200" customFormat="1" ht="24.95" customHeight="1" spans="2:2">
      <c r="B15" s="207"/>
    </row>
    <row r="16" s="200" customFormat="1" ht="24.95" customHeight="1" spans="2:2">
      <c r="B16" s="207"/>
    </row>
    <row r="17" s="200" customFormat="1" ht="24.95" customHeight="1" spans="2:2">
      <c r="B17" s="207"/>
    </row>
    <row r="18" s="200" customFormat="1" ht="24.95" customHeight="1" spans="2:2">
      <c r="B18" s="207"/>
    </row>
    <row r="19" s="200" customFormat="1" ht="24.95" customHeight="1" spans="2:2">
      <c r="B19" s="207"/>
    </row>
    <row r="20" s="200" customFormat="1" ht="24.95" customHeight="1" spans="2:2">
      <c r="B20" s="207"/>
    </row>
    <row r="21" s="200" customFormat="1" ht="24.95" customHeight="1" spans="2:2">
      <c r="B21" s="207"/>
    </row>
    <row r="22" s="200" customFormat="1" ht="24.95" customHeight="1" spans="2:2">
      <c r="B22" s="207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6" activePane="bottomLeft" state="frozen"/>
      <selection/>
      <selection pane="bottomLeft" activeCell="A2" sqref="A2:H2"/>
    </sheetView>
  </sheetViews>
  <sheetFormatPr defaultColWidth="9" defaultRowHeight="14.25" outlineLevelCol="7"/>
  <cols>
    <col min="1" max="1" width="46.75" style="146" customWidth="1"/>
    <col min="2" max="4" width="14.625" style="146" customWidth="1"/>
    <col min="5" max="5" width="37.375" style="146" customWidth="1"/>
    <col min="6" max="6" width="14.625" style="146" customWidth="1"/>
    <col min="7" max="7" width="19" style="146" customWidth="1"/>
    <col min="8" max="8" width="14.625" style="146" customWidth="1"/>
    <col min="9" max="12" width="9" style="146"/>
    <col min="13" max="13" width="10" style="146"/>
    <col min="14" max="16384" width="9" style="146"/>
  </cols>
  <sheetData>
    <row r="1" s="142" customFormat="1" ht="20.1" customHeight="1" spans="1:2">
      <c r="A1" s="2" t="s">
        <v>15</v>
      </c>
      <c r="B1" s="148"/>
    </row>
    <row r="2" ht="20.25" spans="1:8">
      <c r="A2" s="4" t="s">
        <v>16</v>
      </c>
      <c r="B2" s="4"/>
      <c r="C2" s="4"/>
      <c r="D2" s="4"/>
      <c r="E2" s="4"/>
      <c r="F2" s="4"/>
      <c r="G2" s="4"/>
      <c r="H2" s="4"/>
    </row>
    <row r="3" ht="16.5" customHeight="1" spans="1:8">
      <c r="A3" s="147"/>
      <c r="B3" s="150"/>
      <c r="D3" s="151"/>
      <c r="E3" s="147"/>
      <c r="G3" s="151"/>
      <c r="H3" s="153" t="s">
        <v>17</v>
      </c>
    </row>
    <row r="4" ht="24.95" customHeight="1" spans="1:8">
      <c r="A4" s="178" t="s">
        <v>18</v>
      </c>
      <c r="B4" s="178" t="s">
        <v>19</v>
      </c>
      <c r="C4" s="179" t="s">
        <v>20</v>
      </c>
      <c r="D4" s="179"/>
      <c r="E4" s="178" t="s">
        <v>21</v>
      </c>
      <c r="F4" s="178" t="s">
        <v>19</v>
      </c>
      <c r="G4" s="179" t="s">
        <v>20</v>
      </c>
      <c r="H4" s="179"/>
    </row>
    <row r="5" s="177" customFormat="1" ht="24.95" customHeight="1" spans="1:8">
      <c r="A5" s="178"/>
      <c r="B5" s="178"/>
      <c r="C5" s="178" t="s">
        <v>22</v>
      </c>
      <c r="D5" s="180" t="s">
        <v>23</v>
      </c>
      <c r="E5" s="178"/>
      <c r="F5" s="178"/>
      <c r="G5" s="178" t="s">
        <v>22</v>
      </c>
      <c r="H5" s="180" t="s">
        <v>23</v>
      </c>
    </row>
    <row r="6" ht="21" customHeight="1" spans="1:8">
      <c r="A6" s="181" t="s">
        <v>24</v>
      </c>
      <c r="B6" s="156">
        <v>68.94</v>
      </c>
      <c r="C6" s="157">
        <v>73.77</v>
      </c>
      <c r="D6" s="182">
        <f>IF(OR(VALUE(C6)=0,ISERROR(C6/B6-1)),"",C6/B6-1)</f>
        <v>0.0700609225413402</v>
      </c>
      <c r="E6" s="180" t="s">
        <v>25</v>
      </c>
      <c r="F6" s="183">
        <v>364.84</v>
      </c>
      <c r="G6" s="183">
        <v>584.11</v>
      </c>
      <c r="H6" s="182">
        <f>IF(OR(VALUE(G6)=0,ISERROR(G6/F6-1)),"",G6/F6-1)</f>
        <v>0.601003179475935</v>
      </c>
    </row>
    <row r="7" ht="21" customHeight="1" spans="1:8">
      <c r="A7" s="184" t="s">
        <v>26</v>
      </c>
      <c r="B7" s="183"/>
      <c r="C7" s="183"/>
      <c r="D7" s="182" t="str">
        <f t="shared" ref="D7:D38" si="0">IF(OR(VALUE(C7)=0,ISERROR(C7/B7-1)),"",C7/B7-1)</f>
        <v/>
      </c>
      <c r="E7" s="185" t="s">
        <v>27</v>
      </c>
      <c r="F7" s="183">
        <v>0</v>
      </c>
      <c r="G7" s="183">
        <v>0</v>
      </c>
      <c r="H7" s="182" t="str">
        <f t="shared" ref="H7:H38" si="1">IF(OR(VALUE(G7)=0,ISERROR(G7/F7-1)),"",G7/F7-1)</f>
        <v/>
      </c>
    </row>
    <row r="8" ht="21" customHeight="1" spans="1:8">
      <c r="A8" s="186" t="s">
        <v>28</v>
      </c>
      <c r="B8" s="183"/>
      <c r="C8" s="183"/>
      <c r="D8" s="182" t="str">
        <f t="shared" si="0"/>
        <v/>
      </c>
      <c r="E8" s="185" t="s">
        <v>29</v>
      </c>
      <c r="F8" s="183">
        <v>0</v>
      </c>
      <c r="G8" s="183">
        <v>0</v>
      </c>
      <c r="H8" s="182" t="str">
        <f t="shared" si="1"/>
        <v/>
      </c>
    </row>
    <row r="9" ht="21" customHeight="1" spans="1:8">
      <c r="A9" s="184" t="s">
        <v>30</v>
      </c>
      <c r="B9" s="183"/>
      <c r="C9" s="183"/>
      <c r="D9" s="182" t="str">
        <f t="shared" si="0"/>
        <v/>
      </c>
      <c r="E9" s="185" t="s">
        <v>31</v>
      </c>
      <c r="F9" s="183"/>
      <c r="G9" s="183"/>
      <c r="H9" s="182" t="str">
        <f t="shared" si="1"/>
        <v/>
      </c>
    </row>
    <row r="10" ht="21" customHeight="1" spans="1:8">
      <c r="A10" s="184" t="s">
        <v>32</v>
      </c>
      <c r="B10" s="183"/>
      <c r="C10" s="183"/>
      <c r="D10" s="182" t="str">
        <f t="shared" si="0"/>
        <v/>
      </c>
      <c r="E10" s="185" t="s">
        <v>33</v>
      </c>
      <c r="F10" s="183"/>
      <c r="G10" s="183"/>
      <c r="H10" s="182" t="str">
        <f t="shared" si="1"/>
        <v/>
      </c>
    </row>
    <row r="11" ht="21" customHeight="1" spans="1:8">
      <c r="A11" s="184" t="s">
        <v>34</v>
      </c>
      <c r="B11" s="183"/>
      <c r="C11" s="183"/>
      <c r="D11" s="182" t="str">
        <f t="shared" si="0"/>
        <v/>
      </c>
      <c r="E11" s="185" t="s">
        <v>35</v>
      </c>
      <c r="F11" s="183"/>
      <c r="G11" s="183"/>
      <c r="H11" s="182" t="str">
        <f t="shared" si="1"/>
        <v/>
      </c>
    </row>
    <row r="12" ht="21" customHeight="1" spans="1:8">
      <c r="A12" s="184" t="s">
        <v>36</v>
      </c>
      <c r="B12" s="183"/>
      <c r="C12" s="183"/>
      <c r="D12" s="182" t="str">
        <f t="shared" si="0"/>
        <v/>
      </c>
      <c r="E12" s="185" t="s">
        <v>37</v>
      </c>
      <c r="F12" s="183">
        <v>27.87</v>
      </c>
      <c r="G12" s="183">
        <v>43.5</v>
      </c>
      <c r="H12" s="182">
        <f t="shared" si="1"/>
        <v>0.560818083961249</v>
      </c>
    </row>
    <row r="13" ht="21" customHeight="1" spans="1:8">
      <c r="A13" s="184" t="s">
        <v>38</v>
      </c>
      <c r="B13" s="183"/>
      <c r="C13" s="183"/>
      <c r="D13" s="182" t="str">
        <f t="shared" si="0"/>
        <v/>
      </c>
      <c r="E13" s="185" t="s">
        <v>39</v>
      </c>
      <c r="F13" s="183">
        <v>143.81</v>
      </c>
      <c r="G13" s="183">
        <v>283.62</v>
      </c>
      <c r="H13" s="182">
        <f t="shared" si="1"/>
        <v>0.972185522564495</v>
      </c>
    </row>
    <row r="14" ht="21" customHeight="1" spans="1:8">
      <c r="A14" s="184" t="s">
        <v>40</v>
      </c>
      <c r="B14" s="183"/>
      <c r="C14" s="183"/>
      <c r="D14" s="182" t="str">
        <f t="shared" si="0"/>
        <v/>
      </c>
      <c r="E14" s="185" t="s">
        <v>41</v>
      </c>
      <c r="F14" s="183">
        <v>7.03</v>
      </c>
      <c r="G14" s="183">
        <v>0.98</v>
      </c>
      <c r="H14" s="182">
        <f t="shared" si="1"/>
        <v>-0.860597439544808</v>
      </c>
    </row>
    <row r="15" ht="21" customHeight="1" spans="1:8">
      <c r="A15" s="184" t="s">
        <v>42</v>
      </c>
      <c r="B15" s="183"/>
      <c r="C15" s="183"/>
      <c r="D15" s="182" t="str">
        <f t="shared" si="0"/>
        <v/>
      </c>
      <c r="E15" s="185" t="s">
        <v>43</v>
      </c>
      <c r="F15" s="183"/>
      <c r="G15" s="183"/>
      <c r="H15" s="182" t="str">
        <f t="shared" si="1"/>
        <v/>
      </c>
    </row>
    <row r="16" ht="21" customHeight="1" spans="1:8">
      <c r="A16" s="184" t="s">
        <v>44</v>
      </c>
      <c r="B16" s="183"/>
      <c r="C16" s="183"/>
      <c r="D16" s="182" t="str">
        <f t="shared" si="0"/>
        <v/>
      </c>
      <c r="E16" s="185" t="s">
        <v>45</v>
      </c>
      <c r="F16" s="183"/>
      <c r="G16" s="183"/>
      <c r="H16" s="182" t="str">
        <f t="shared" si="1"/>
        <v/>
      </c>
    </row>
    <row r="17" ht="21" customHeight="1" spans="1:8">
      <c r="A17" s="184" t="s">
        <v>46</v>
      </c>
      <c r="B17" s="183"/>
      <c r="C17" s="183"/>
      <c r="D17" s="182" t="str">
        <f t="shared" si="0"/>
        <v/>
      </c>
      <c r="E17" s="185" t="s">
        <v>47</v>
      </c>
      <c r="F17" s="183">
        <v>243.45</v>
      </c>
      <c r="G17" s="183">
        <v>336.1</v>
      </c>
      <c r="H17" s="182">
        <f t="shared" si="1"/>
        <v>0.380570959129185</v>
      </c>
    </row>
    <row r="18" ht="21" customHeight="1" spans="1:8">
      <c r="A18" s="184" t="s">
        <v>48</v>
      </c>
      <c r="B18" s="183"/>
      <c r="C18" s="183"/>
      <c r="D18" s="182" t="str">
        <f t="shared" si="0"/>
        <v/>
      </c>
      <c r="E18" s="187" t="s">
        <v>49</v>
      </c>
      <c r="F18" s="183"/>
      <c r="G18" s="183"/>
      <c r="H18" s="182" t="str">
        <f t="shared" si="1"/>
        <v/>
      </c>
    </row>
    <row r="19" ht="21" customHeight="1" spans="1:8">
      <c r="A19" s="184" t="s">
        <v>50</v>
      </c>
      <c r="B19" s="183"/>
      <c r="C19" s="183"/>
      <c r="D19" s="182" t="str">
        <f t="shared" si="0"/>
        <v/>
      </c>
      <c r="E19" s="187" t="s">
        <v>51</v>
      </c>
      <c r="F19" s="183"/>
      <c r="G19" s="183"/>
      <c r="H19" s="182" t="str">
        <f t="shared" si="1"/>
        <v/>
      </c>
    </row>
    <row r="20" ht="21" customHeight="1" spans="1:8">
      <c r="A20" s="184" t="s">
        <v>52</v>
      </c>
      <c r="B20" s="183"/>
      <c r="C20" s="183"/>
      <c r="D20" s="182" t="str">
        <f t="shared" si="0"/>
        <v/>
      </c>
      <c r="E20" s="185" t="s">
        <v>53</v>
      </c>
      <c r="F20" s="183"/>
      <c r="G20" s="183"/>
      <c r="H20" s="182" t="str">
        <f t="shared" si="1"/>
        <v/>
      </c>
    </row>
    <row r="21" ht="21" customHeight="1" spans="1:8">
      <c r="A21" s="184" t="s">
        <v>54</v>
      </c>
      <c r="B21" s="183"/>
      <c r="C21" s="183"/>
      <c r="D21" s="182" t="str">
        <f t="shared" si="0"/>
        <v/>
      </c>
      <c r="E21" s="185" t="s">
        <v>55</v>
      </c>
      <c r="F21" s="170"/>
      <c r="G21" s="183"/>
      <c r="H21" s="182" t="str">
        <f t="shared" si="1"/>
        <v/>
      </c>
    </row>
    <row r="22" ht="21" customHeight="1" spans="1:8">
      <c r="A22" s="186" t="s">
        <v>56</v>
      </c>
      <c r="B22" s="183"/>
      <c r="C22" s="183"/>
      <c r="D22" s="182" t="str">
        <f t="shared" si="0"/>
        <v/>
      </c>
      <c r="E22" s="185" t="s">
        <v>57</v>
      </c>
      <c r="F22" s="183"/>
      <c r="G22" s="183"/>
      <c r="H22" s="182" t="str">
        <f t="shared" si="1"/>
        <v/>
      </c>
    </row>
    <row r="23" ht="21" customHeight="1" spans="1:8">
      <c r="A23" s="188" t="s">
        <v>58</v>
      </c>
      <c r="B23" s="180">
        <f>SUM(B24:B30)</f>
        <v>0</v>
      </c>
      <c r="C23" s="180">
        <f>SUM(C24:C30)</f>
        <v>0</v>
      </c>
      <c r="D23" s="182" t="str">
        <f t="shared" si="0"/>
        <v/>
      </c>
      <c r="E23" s="187" t="s">
        <v>59</v>
      </c>
      <c r="F23" s="170">
        <v>50.64</v>
      </c>
      <c r="G23" s="183">
        <v>73.36</v>
      </c>
      <c r="H23" s="182">
        <f t="shared" si="1"/>
        <v>0.448657187993681</v>
      </c>
    </row>
    <row r="24" ht="21" customHeight="1" spans="1:8">
      <c r="A24" s="164" t="s">
        <v>60</v>
      </c>
      <c r="B24" s="183">
        <f>SUM(B26:B32)</f>
        <v>0</v>
      </c>
      <c r="C24" s="183">
        <f>SUM(C26:C32)</f>
        <v>0</v>
      </c>
      <c r="D24" s="182" t="str">
        <f t="shared" si="0"/>
        <v/>
      </c>
      <c r="E24" s="187" t="s">
        <v>61</v>
      </c>
      <c r="F24" s="170"/>
      <c r="G24" s="183"/>
      <c r="H24" s="182" t="str">
        <f t="shared" si="1"/>
        <v/>
      </c>
    </row>
    <row r="25" ht="21" customHeight="1" spans="1:8">
      <c r="A25" s="184" t="s">
        <v>62</v>
      </c>
      <c r="B25" s="183"/>
      <c r="C25" s="183"/>
      <c r="D25" s="182"/>
      <c r="E25" s="187" t="s">
        <v>63</v>
      </c>
      <c r="F25" s="170"/>
      <c r="G25" s="183"/>
      <c r="H25" s="182" t="str">
        <f t="shared" si="1"/>
        <v/>
      </c>
    </row>
    <row r="26" ht="27.75" customHeight="1" spans="1:8">
      <c r="A26" s="184" t="s">
        <v>64</v>
      </c>
      <c r="B26" s="183"/>
      <c r="C26" s="183"/>
      <c r="D26" s="182" t="str">
        <f t="shared" ref="D26:D37" si="2">IF(OR(VALUE(C26)=0,ISERROR(C26/B26-1)),"",C26/B26-1)</f>
        <v/>
      </c>
      <c r="E26" s="187" t="s">
        <v>65</v>
      </c>
      <c r="F26" s="170"/>
      <c r="G26" s="183"/>
      <c r="H26" s="182" t="str">
        <f t="shared" si="1"/>
        <v/>
      </c>
    </row>
    <row r="27" ht="21" customHeight="1" spans="1:8">
      <c r="A27" s="184" t="s">
        <v>66</v>
      </c>
      <c r="B27" s="183"/>
      <c r="C27" s="183"/>
      <c r="D27" s="182" t="str">
        <f t="shared" si="2"/>
        <v/>
      </c>
      <c r="E27" s="187" t="s">
        <v>67</v>
      </c>
      <c r="F27" s="170"/>
      <c r="G27" s="170"/>
      <c r="H27" s="182" t="str">
        <f t="shared" si="1"/>
        <v/>
      </c>
    </row>
    <row r="28" ht="21" customHeight="1" spans="1:8">
      <c r="A28" s="184" t="s">
        <v>68</v>
      </c>
      <c r="B28" s="183"/>
      <c r="C28" s="183"/>
      <c r="D28" s="182" t="str">
        <f t="shared" si="2"/>
        <v/>
      </c>
      <c r="F28" s="170"/>
      <c r="G28" s="183"/>
      <c r="H28" s="182" t="str">
        <f t="shared" si="1"/>
        <v/>
      </c>
    </row>
    <row r="29" ht="21" customHeight="1" spans="1:8">
      <c r="A29" s="184" t="s">
        <v>69</v>
      </c>
      <c r="B29" s="183"/>
      <c r="C29" s="183"/>
      <c r="D29" s="182" t="str">
        <f t="shared" si="2"/>
        <v/>
      </c>
      <c r="E29" s="187"/>
      <c r="F29" s="189"/>
      <c r="G29" s="189"/>
      <c r="H29" s="182" t="str">
        <f t="shared" si="1"/>
        <v/>
      </c>
    </row>
    <row r="30" ht="21" customHeight="1" spans="1:8">
      <c r="A30" s="188" t="s">
        <v>70</v>
      </c>
      <c r="B30" s="183"/>
      <c r="C30" s="183"/>
      <c r="D30" s="182" t="str">
        <f t="shared" si="2"/>
        <v/>
      </c>
      <c r="E30" s="185" t="s">
        <v>71</v>
      </c>
      <c r="F30" s="170"/>
      <c r="G30" s="170"/>
      <c r="H30" s="182" t="str">
        <f t="shared" si="1"/>
        <v/>
      </c>
    </row>
    <row r="31" spans="1:8">
      <c r="A31" s="188" t="s">
        <v>72</v>
      </c>
      <c r="B31" s="183"/>
      <c r="C31" s="183"/>
      <c r="D31" s="182" t="str">
        <f t="shared" si="2"/>
        <v/>
      </c>
      <c r="E31" s="185"/>
      <c r="F31" s="170"/>
      <c r="G31" s="170"/>
      <c r="H31" s="182" t="str">
        <f t="shared" si="1"/>
        <v/>
      </c>
    </row>
    <row r="32" ht="21" customHeight="1" spans="1:8">
      <c r="A32" s="184" t="s">
        <v>73</v>
      </c>
      <c r="B32" s="183"/>
      <c r="C32" s="183"/>
      <c r="D32" s="182" t="str">
        <f t="shared" si="2"/>
        <v/>
      </c>
      <c r="E32" s="185"/>
      <c r="F32" s="170"/>
      <c r="G32" s="170"/>
      <c r="H32" s="182" t="str">
        <f t="shared" si="1"/>
        <v/>
      </c>
    </row>
    <row r="33" ht="21" customHeight="1" spans="1:8">
      <c r="A33" s="190" t="s">
        <v>74</v>
      </c>
      <c r="B33" s="180">
        <f>SUM(B6,B23)</f>
        <v>68.94</v>
      </c>
      <c r="C33" s="180">
        <f>SUM(C6,C23)</f>
        <v>73.77</v>
      </c>
      <c r="D33" s="182">
        <f t="shared" si="2"/>
        <v>0.0700609225413402</v>
      </c>
      <c r="E33" s="190" t="s">
        <v>75</v>
      </c>
      <c r="F33" s="180">
        <f>SUM(F6:F30)</f>
        <v>837.64</v>
      </c>
      <c r="G33" s="180">
        <f>SUM(G6:G30)</f>
        <v>1321.67</v>
      </c>
      <c r="H33" s="182">
        <f t="shared" si="1"/>
        <v>0.577849672890502</v>
      </c>
    </row>
    <row r="34" ht="21" hidden="1" customHeight="1" spans="1:8">
      <c r="A34" s="190"/>
      <c r="B34" s="180"/>
      <c r="C34" s="180"/>
      <c r="D34" s="182" t="str">
        <f t="shared" si="2"/>
        <v/>
      </c>
      <c r="E34" s="190"/>
      <c r="F34" s="180"/>
      <c r="G34" s="180"/>
      <c r="H34" s="182" t="str">
        <f t="shared" si="1"/>
        <v/>
      </c>
    </row>
    <row r="35" ht="21" hidden="1" customHeight="1" spans="1:8">
      <c r="A35" s="185"/>
      <c r="B35" s="189"/>
      <c r="C35" s="189"/>
      <c r="D35" s="182" t="str">
        <f t="shared" si="2"/>
        <v/>
      </c>
      <c r="E35" s="185" t="s">
        <v>76</v>
      </c>
      <c r="F35" s="191"/>
      <c r="G35" s="191"/>
      <c r="H35" s="182" t="str">
        <f t="shared" si="1"/>
        <v/>
      </c>
    </row>
    <row r="36" ht="21" customHeight="1" spans="1:8">
      <c r="A36" s="164" t="s">
        <v>77</v>
      </c>
      <c r="B36" s="180">
        <f>B37</f>
        <v>768.7</v>
      </c>
      <c r="C36" s="180">
        <f>C37</f>
        <v>1247.9</v>
      </c>
      <c r="D36" s="182">
        <f t="shared" si="2"/>
        <v>0.623390139196045</v>
      </c>
      <c r="E36" s="192" t="s">
        <v>78</v>
      </c>
      <c r="F36" s="180">
        <f>SUM(F37,F40)</f>
        <v>0</v>
      </c>
      <c r="G36" s="180">
        <f>SUM(G37,G40)</f>
        <v>0</v>
      </c>
      <c r="H36" s="182" t="str">
        <f t="shared" si="1"/>
        <v/>
      </c>
    </row>
    <row r="37" ht="21" customHeight="1" spans="1:8">
      <c r="A37" s="167" t="s">
        <v>79</v>
      </c>
      <c r="B37" s="180">
        <f>B38</f>
        <v>768.7</v>
      </c>
      <c r="C37" s="180">
        <f>C38</f>
        <v>1247.9</v>
      </c>
      <c r="D37" s="182">
        <f t="shared" si="2"/>
        <v>0.623390139196045</v>
      </c>
      <c r="E37" s="192" t="s">
        <v>80</v>
      </c>
      <c r="F37" s="180">
        <f>SUM(F38:F39)</f>
        <v>0</v>
      </c>
      <c r="G37" s="180">
        <f>SUM(G38:G39)</f>
        <v>0</v>
      </c>
      <c r="H37" s="182" t="str">
        <f t="shared" si="1"/>
        <v/>
      </c>
    </row>
    <row r="38" ht="21" customHeight="1" spans="1:8">
      <c r="A38" s="167" t="s">
        <v>81</v>
      </c>
      <c r="B38" s="189">
        <f>SUM(B39:B58)</f>
        <v>768.7</v>
      </c>
      <c r="C38" s="189">
        <f>SUM(C39:C58)</f>
        <v>1247.9</v>
      </c>
      <c r="D38" s="182">
        <f t="shared" ref="D38:D69" si="3">IF(OR(VALUE(C38)=0,ISERROR(C38/B38-1)),"",C38/B38-1)</f>
        <v>0.623390139196045</v>
      </c>
      <c r="E38" s="192" t="s">
        <v>82</v>
      </c>
      <c r="F38" s="189"/>
      <c r="G38" s="189"/>
      <c r="H38" s="182" t="str">
        <f t="shared" ref="H38:H66" si="4">IF(OR(VALUE(G38)=0,ISERROR(G38/F38-1)),"",G38/F38-1)</f>
        <v/>
      </c>
    </row>
    <row r="39" ht="21" customHeight="1" spans="1:8">
      <c r="A39" s="168" t="s">
        <v>83</v>
      </c>
      <c r="B39" s="189"/>
      <c r="C39" s="189"/>
      <c r="D39" s="182" t="str">
        <f t="shared" si="3"/>
        <v/>
      </c>
      <c r="E39" s="192" t="s">
        <v>84</v>
      </c>
      <c r="F39" s="189"/>
      <c r="G39" s="189"/>
      <c r="H39" s="182" t="str">
        <f t="shared" si="4"/>
        <v/>
      </c>
    </row>
    <row r="40" spans="1:8">
      <c r="A40" s="168" t="s">
        <v>85</v>
      </c>
      <c r="B40" s="189"/>
      <c r="C40" s="189"/>
      <c r="D40" s="182" t="str">
        <f t="shared" si="3"/>
        <v/>
      </c>
      <c r="E40" s="192" t="s">
        <v>86</v>
      </c>
      <c r="F40" s="189">
        <f>SUM(F41)</f>
        <v>0</v>
      </c>
      <c r="G40" s="189">
        <f>SUM(G41)</f>
        <v>0</v>
      </c>
      <c r="H40" s="182" t="str">
        <f t="shared" si="4"/>
        <v/>
      </c>
    </row>
    <row r="41" ht="19" customHeight="1" spans="1:8">
      <c r="A41" s="169" t="s">
        <v>87</v>
      </c>
      <c r="B41" s="170">
        <v>768.7</v>
      </c>
      <c r="C41" s="157">
        <v>1247.9</v>
      </c>
      <c r="D41" s="182">
        <f t="shared" si="3"/>
        <v>0.623390139196045</v>
      </c>
      <c r="E41" s="192" t="s">
        <v>88</v>
      </c>
      <c r="F41" s="189"/>
      <c r="G41" s="189"/>
      <c r="H41" s="182" t="str">
        <f t="shared" si="4"/>
        <v/>
      </c>
    </row>
    <row r="42" ht="21" customHeight="1" spans="1:8">
      <c r="A42" s="168" t="s">
        <v>89</v>
      </c>
      <c r="B42" s="180"/>
      <c r="C42" s="180"/>
      <c r="D42" s="182" t="str">
        <f t="shared" si="3"/>
        <v/>
      </c>
      <c r="E42" s="189"/>
      <c r="F42" s="180">
        <f>SUM(F43)</f>
        <v>0</v>
      </c>
      <c r="G42" s="180">
        <f>SUM(G43)</f>
        <v>0</v>
      </c>
      <c r="H42" s="182" t="str">
        <f t="shared" si="4"/>
        <v/>
      </c>
    </row>
    <row r="43" ht="21" customHeight="1" spans="1:8">
      <c r="A43" s="168" t="s">
        <v>90</v>
      </c>
      <c r="B43" s="189"/>
      <c r="C43" s="189"/>
      <c r="D43" s="182" t="str">
        <f t="shared" si="3"/>
        <v/>
      </c>
      <c r="E43" s="189"/>
      <c r="F43" s="189"/>
      <c r="G43" s="189"/>
      <c r="H43" s="182" t="str">
        <f t="shared" si="4"/>
        <v/>
      </c>
    </row>
    <row r="44" ht="21" customHeight="1" spans="1:8">
      <c r="A44" s="168" t="s">
        <v>91</v>
      </c>
      <c r="B44" s="189"/>
      <c r="C44" s="189"/>
      <c r="D44" s="182" t="str">
        <f t="shared" si="3"/>
        <v/>
      </c>
      <c r="E44" s="193"/>
      <c r="F44" s="189"/>
      <c r="G44" s="189"/>
      <c r="H44" s="182" t="str">
        <f t="shared" si="4"/>
        <v/>
      </c>
    </row>
    <row r="45" ht="21" customHeight="1" spans="1:8">
      <c r="A45" s="171" t="s">
        <v>92</v>
      </c>
      <c r="B45" s="189"/>
      <c r="C45" s="189"/>
      <c r="D45" s="182" t="str">
        <f t="shared" si="3"/>
        <v/>
      </c>
      <c r="E45" s="193"/>
      <c r="F45" s="189"/>
      <c r="G45" s="189"/>
      <c r="H45" s="182" t="str">
        <f t="shared" si="4"/>
        <v/>
      </c>
    </row>
    <row r="46" ht="21" customHeight="1" spans="1:8">
      <c r="A46" s="168" t="s">
        <v>93</v>
      </c>
      <c r="B46" s="189"/>
      <c r="C46" s="189"/>
      <c r="D46" s="182" t="str">
        <f t="shared" si="3"/>
        <v/>
      </c>
      <c r="E46" s="193"/>
      <c r="F46" s="189"/>
      <c r="G46" s="189"/>
      <c r="H46" s="182" t="str">
        <f t="shared" si="4"/>
        <v/>
      </c>
    </row>
    <row r="47" ht="21" customHeight="1" spans="1:8">
      <c r="A47" s="168" t="s">
        <v>94</v>
      </c>
      <c r="B47" s="189"/>
      <c r="C47" s="189"/>
      <c r="D47" s="182" t="str">
        <f t="shared" si="3"/>
        <v/>
      </c>
      <c r="E47" s="193"/>
      <c r="F47" s="189"/>
      <c r="G47" s="189"/>
      <c r="H47" s="182" t="str">
        <f t="shared" si="4"/>
        <v/>
      </c>
    </row>
    <row r="48" ht="21" customHeight="1" spans="1:8">
      <c r="A48" s="168" t="s">
        <v>95</v>
      </c>
      <c r="B48" s="189"/>
      <c r="C48" s="189"/>
      <c r="D48" s="182" t="str">
        <f t="shared" si="3"/>
        <v/>
      </c>
      <c r="E48" s="194"/>
      <c r="F48" s="189"/>
      <c r="G48" s="189"/>
      <c r="H48" s="182" t="str">
        <f t="shared" si="4"/>
        <v/>
      </c>
    </row>
    <row r="49" ht="21" hidden="1" customHeight="1" spans="1:8">
      <c r="A49" s="168" t="s">
        <v>96</v>
      </c>
      <c r="B49" s="189"/>
      <c r="C49" s="189"/>
      <c r="D49" s="182" t="str">
        <f t="shared" si="3"/>
        <v/>
      </c>
      <c r="E49" s="193"/>
      <c r="F49" s="189"/>
      <c r="G49" s="189"/>
      <c r="H49" s="182" t="str">
        <f t="shared" si="4"/>
        <v/>
      </c>
    </row>
    <row r="50" ht="21" hidden="1" customHeight="1" spans="1:8">
      <c r="A50" s="168" t="s">
        <v>97</v>
      </c>
      <c r="B50" s="189"/>
      <c r="C50" s="189"/>
      <c r="D50" s="182" t="str">
        <f t="shared" si="3"/>
        <v/>
      </c>
      <c r="E50" s="193"/>
      <c r="F50" s="189"/>
      <c r="G50" s="189"/>
      <c r="H50" s="182" t="str">
        <f t="shared" si="4"/>
        <v/>
      </c>
    </row>
    <row r="51" ht="21" hidden="1" customHeight="1" spans="1:8">
      <c r="A51" s="168" t="s">
        <v>98</v>
      </c>
      <c r="B51" s="189"/>
      <c r="C51" s="189"/>
      <c r="D51" s="182" t="str">
        <f t="shared" si="3"/>
        <v/>
      </c>
      <c r="E51" s="193"/>
      <c r="F51" s="189"/>
      <c r="G51" s="189"/>
      <c r="H51" s="182" t="str">
        <f t="shared" si="4"/>
        <v/>
      </c>
    </row>
    <row r="52" ht="21" hidden="1" customHeight="1" spans="1:8">
      <c r="A52" s="168" t="s">
        <v>99</v>
      </c>
      <c r="B52" s="189"/>
      <c r="C52" s="189"/>
      <c r="D52" s="182" t="str">
        <f t="shared" si="3"/>
        <v/>
      </c>
      <c r="E52" s="193"/>
      <c r="F52" s="189"/>
      <c r="G52" s="189"/>
      <c r="H52" s="182" t="str">
        <f t="shared" si="4"/>
        <v/>
      </c>
    </row>
    <row r="53" ht="21" customHeight="1" spans="1:8">
      <c r="A53" s="168" t="s">
        <v>100</v>
      </c>
      <c r="B53" s="189"/>
      <c r="C53" s="189"/>
      <c r="D53" s="182" t="str">
        <f t="shared" si="3"/>
        <v/>
      </c>
      <c r="E53" s="193"/>
      <c r="F53" s="189"/>
      <c r="G53" s="189"/>
      <c r="H53" s="182" t="str">
        <f t="shared" si="4"/>
        <v/>
      </c>
    </row>
    <row r="54" ht="21" hidden="1" customHeight="1" spans="1:8">
      <c r="A54" s="168" t="s">
        <v>101</v>
      </c>
      <c r="B54" s="189"/>
      <c r="C54" s="189"/>
      <c r="D54" s="182" t="str">
        <f t="shared" si="3"/>
        <v/>
      </c>
      <c r="E54" s="194"/>
      <c r="F54" s="189"/>
      <c r="G54" s="189"/>
      <c r="H54" s="182" t="str">
        <f t="shared" si="4"/>
        <v/>
      </c>
    </row>
    <row r="55" ht="21" hidden="1" customHeight="1" spans="1:8">
      <c r="A55" s="168" t="s">
        <v>102</v>
      </c>
      <c r="B55" s="189"/>
      <c r="C55" s="189"/>
      <c r="D55" s="182" t="str">
        <f t="shared" si="3"/>
        <v/>
      </c>
      <c r="E55" s="193"/>
      <c r="F55" s="189"/>
      <c r="G55" s="189"/>
      <c r="H55" s="182" t="str">
        <f t="shared" si="4"/>
        <v/>
      </c>
    </row>
    <row r="56" ht="21" hidden="1" customHeight="1" spans="1:8">
      <c r="A56" s="168" t="s">
        <v>103</v>
      </c>
      <c r="B56" s="189"/>
      <c r="C56" s="189"/>
      <c r="D56" s="182" t="str">
        <f t="shared" si="3"/>
        <v/>
      </c>
      <c r="E56" s="193"/>
      <c r="F56" s="189"/>
      <c r="G56" s="189"/>
      <c r="H56" s="182" t="str">
        <f t="shared" si="4"/>
        <v/>
      </c>
    </row>
    <row r="57" ht="21" customHeight="1" spans="1:8">
      <c r="A57" s="168" t="s">
        <v>104</v>
      </c>
      <c r="B57" s="189"/>
      <c r="C57" s="189"/>
      <c r="D57" s="182" t="str">
        <f t="shared" si="3"/>
        <v/>
      </c>
      <c r="E57" s="194"/>
      <c r="F57" s="189"/>
      <c r="G57" s="189"/>
      <c r="H57" s="182" t="str">
        <f t="shared" si="4"/>
        <v/>
      </c>
    </row>
    <row r="58" ht="21" customHeight="1" spans="1:8">
      <c r="A58" s="171" t="s">
        <v>105</v>
      </c>
      <c r="B58" s="189"/>
      <c r="C58" s="189"/>
      <c r="D58" s="182" t="str">
        <f t="shared" si="3"/>
        <v/>
      </c>
      <c r="E58" s="195" t="s">
        <v>106</v>
      </c>
      <c r="F58" s="189"/>
      <c r="G58" s="189"/>
      <c r="H58" s="182" t="str">
        <f t="shared" si="4"/>
        <v/>
      </c>
    </row>
    <row r="59" ht="21" customHeight="1" spans="1:8">
      <c r="A59" s="167" t="s">
        <v>107</v>
      </c>
      <c r="B59" s="189"/>
      <c r="C59" s="189"/>
      <c r="D59" s="182" t="str">
        <f t="shared" si="3"/>
        <v/>
      </c>
      <c r="E59" s="196" t="s">
        <v>108</v>
      </c>
      <c r="F59" s="189"/>
      <c r="G59" s="189"/>
      <c r="H59" s="182" t="str">
        <f t="shared" si="4"/>
        <v/>
      </c>
    </row>
    <row r="60" ht="21" customHeight="1" spans="1:8">
      <c r="A60" s="168" t="s">
        <v>109</v>
      </c>
      <c r="B60" s="189"/>
      <c r="C60" s="189"/>
      <c r="D60" s="182" t="str">
        <f t="shared" si="3"/>
        <v/>
      </c>
      <c r="E60" s="196" t="s">
        <v>110</v>
      </c>
      <c r="F60" s="189"/>
      <c r="G60" s="189"/>
      <c r="H60" s="182" t="str">
        <f t="shared" si="4"/>
        <v/>
      </c>
    </row>
    <row r="61" ht="21" customHeight="1" spans="1:8">
      <c r="A61" s="168" t="s">
        <v>111</v>
      </c>
      <c r="B61" s="189"/>
      <c r="C61" s="189"/>
      <c r="D61" s="182" t="str">
        <f t="shared" si="3"/>
        <v/>
      </c>
      <c r="E61" s="195" t="s">
        <v>112</v>
      </c>
      <c r="F61" s="189"/>
      <c r="G61" s="189"/>
      <c r="H61" s="182" t="str">
        <f t="shared" si="4"/>
        <v/>
      </c>
    </row>
    <row r="62" ht="21" customHeight="1" spans="1:8">
      <c r="A62" s="174" t="s">
        <v>113</v>
      </c>
      <c r="B62" s="189"/>
      <c r="C62" s="189"/>
      <c r="D62" s="182" t="str">
        <f t="shared" si="3"/>
        <v/>
      </c>
      <c r="E62" s="195" t="s">
        <v>114</v>
      </c>
      <c r="F62" s="189"/>
      <c r="G62" s="189"/>
      <c r="H62" s="182" t="str">
        <f t="shared" si="4"/>
        <v/>
      </c>
    </row>
    <row r="63" ht="21" customHeight="1" spans="1:8">
      <c r="A63" s="167" t="s">
        <v>115</v>
      </c>
      <c r="B63" s="189"/>
      <c r="C63" s="189"/>
      <c r="D63" s="182" t="str">
        <f t="shared" si="3"/>
        <v/>
      </c>
      <c r="E63" s="185" t="s">
        <v>116</v>
      </c>
      <c r="F63" s="189"/>
      <c r="G63" s="189"/>
      <c r="H63" s="182" t="str">
        <f t="shared" si="4"/>
        <v/>
      </c>
    </row>
    <row r="64" ht="21" customHeight="1" spans="1:8">
      <c r="A64" s="167" t="s">
        <v>117</v>
      </c>
      <c r="B64" s="183"/>
      <c r="C64" s="183"/>
      <c r="D64" s="182" t="str">
        <f t="shared" si="3"/>
        <v/>
      </c>
      <c r="E64" s="197"/>
      <c r="F64" s="189"/>
      <c r="G64" s="189"/>
      <c r="H64" s="182" t="str">
        <f t="shared" si="4"/>
        <v/>
      </c>
    </row>
    <row r="65" spans="1:8">
      <c r="A65" s="198" t="s">
        <v>71</v>
      </c>
      <c r="B65" s="189"/>
      <c r="C65" s="189"/>
      <c r="D65" s="182" t="str">
        <f t="shared" si="3"/>
        <v/>
      </c>
      <c r="E65" s="199" t="s">
        <v>71</v>
      </c>
      <c r="F65" s="191"/>
      <c r="G65" s="191"/>
      <c r="H65" s="182" t="str">
        <f t="shared" si="4"/>
        <v/>
      </c>
    </row>
    <row r="66" ht="34.5" customHeight="1" spans="1:8">
      <c r="A66" s="190" t="s">
        <v>118</v>
      </c>
      <c r="B66" s="180">
        <f>SUM(B33,B36)</f>
        <v>837.64</v>
      </c>
      <c r="C66" s="180">
        <f>SUM(C33,C36)</f>
        <v>1321.67</v>
      </c>
      <c r="D66" s="182">
        <f t="shared" si="3"/>
        <v>0.577849672890502</v>
      </c>
      <c r="E66" s="190" t="s">
        <v>119</v>
      </c>
      <c r="F66" s="180">
        <f>F63+F62+F61+F36+F33</f>
        <v>837.64</v>
      </c>
      <c r="G66" s="180">
        <f>G63+G62+G61+G36+G33</f>
        <v>1321.67</v>
      </c>
      <c r="H66" s="182">
        <f t="shared" si="4"/>
        <v>0.577849672890502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0" priority="2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showZeros="0" zoomScale="85" zoomScaleNormal="85" workbookViewId="0">
      <selection activeCell="A2" sqref="A2:H2"/>
    </sheetView>
  </sheetViews>
  <sheetFormatPr defaultColWidth="9" defaultRowHeight="18" customHeight="1" outlineLevelCol="7"/>
  <cols>
    <col min="1" max="1" width="45.375" style="146" customWidth="1"/>
    <col min="2" max="2" width="13.875" style="146" customWidth="1"/>
    <col min="3" max="3" width="13" style="146" customWidth="1"/>
    <col min="4" max="4" width="16" style="146" customWidth="1"/>
    <col min="5" max="5" width="45.125" style="146" customWidth="1"/>
    <col min="6" max="7" width="14.625" style="147" customWidth="1"/>
    <col min="8" max="8" width="14.625" style="146" customWidth="1"/>
    <col min="9" max="16384" width="9" style="146"/>
  </cols>
  <sheetData>
    <row r="1" s="142" customFormat="1" customHeight="1" spans="1:7">
      <c r="A1" s="2" t="s">
        <v>120</v>
      </c>
      <c r="B1" s="148"/>
      <c r="F1" s="149"/>
      <c r="G1" s="149"/>
    </row>
    <row r="2" ht="20.25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47"/>
      <c r="B3" s="150"/>
      <c r="D3" s="151"/>
      <c r="E3" s="147"/>
      <c r="G3" s="152"/>
      <c r="H3" s="153" t="s">
        <v>17</v>
      </c>
    </row>
    <row r="4" s="143" customFormat="1" customHeight="1" spans="1:8">
      <c r="A4" s="154" t="s">
        <v>122</v>
      </c>
      <c r="B4" s="154" t="s">
        <v>19</v>
      </c>
      <c r="C4" s="155" t="s">
        <v>20</v>
      </c>
      <c r="D4" s="155"/>
      <c r="E4" s="154" t="s">
        <v>123</v>
      </c>
      <c r="F4" s="154" t="s">
        <v>19</v>
      </c>
      <c r="G4" s="155" t="s">
        <v>20</v>
      </c>
      <c r="H4" s="155"/>
    </row>
    <row r="5" s="144" customFormat="1" customHeight="1" spans="1:8">
      <c r="A5" s="154"/>
      <c r="B5" s="154"/>
      <c r="C5" s="154" t="s">
        <v>22</v>
      </c>
      <c r="D5" s="154" t="s">
        <v>23</v>
      </c>
      <c r="E5" s="154"/>
      <c r="F5" s="154"/>
      <c r="G5" s="154" t="s">
        <v>22</v>
      </c>
      <c r="H5" s="154" t="s">
        <v>23</v>
      </c>
    </row>
    <row r="6" s="145" customFormat="1" customHeight="1" spans="1:8">
      <c r="A6" s="122" t="s">
        <v>24</v>
      </c>
      <c r="B6" s="156">
        <v>68.94</v>
      </c>
      <c r="C6" s="157">
        <v>73.77</v>
      </c>
      <c r="D6" s="158">
        <f t="shared" ref="D6:D11" si="0">IF(OR(VALUE(C6)=0,ISERROR(C6/B6-1)),"",C6/B6-1)</f>
        <v>0.0700609225413402</v>
      </c>
      <c r="E6" s="122" t="s">
        <v>124</v>
      </c>
      <c r="F6" s="156">
        <f>SUM(F7:F33)</f>
        <v>364.84</v>
      </c>
      <c r="G6" s="156">
        <f>公共预算草案按经济分类!B7</f>
        <v>584.11</v>
      </c>
      <c r="H6" s="158">
        <f>IF(OR(VALUE(G6)=0,ISERROR(G6/F6-1)),"",G6/F6-1)</f>
        <v>0.601003179475935</v>
      </c>
    </row>
    <row r="7" s="145" customFormat="1" customHeight="1" spans="1:8">
      <c r="A7" s="124" t="s">
        <v>26</v>
      </c>
      <c r="B7" s="126"/>
      <c r="C7" s="126"/>
      <c r="D7" s="158" t="str">
        <f t="shared" si="0"/>
        <v/>
      </c>
      <c r="E7" s="124" t="s">
        <v>125</v>
      </c>
      <c r="F7" s="126">
        <v>16.3</v>
      </c>
      <c r="G7" s="156">
        <f>公共预算草案按经济分类!B8</f>
        <v>11.3</v>
      </c>
      <c r="H7" s="158">
        <f t="shared" ref="H7:H38" si="1">IF(OR(VALUE(G7)=0,ISERROR(G7/F7-1)),"",G7/F7-1)</f>
        <v>-0.306748466257669</v>
      </c>
    </row>
    <row r="8" s="145" customFormat="1" customHeight="1" spans="1:8">
      <c r="A8" s="124" t="s">
        <v>28</v>
      </c>
      <c r="B8" s="126"/>
      <c r="C8" s="126"/>
      <c r="D8" s="158" t="str">
        <f t="shared" si="0"/>
        <v/>
      </c>
      <c r="E8" s="124" t="s">
        <v>126</v>
      </c>
      <c r="F8" s="126">
        <v>1</v>
      </c>
      <c r="G8" s="156">
        <f>公共预算草案按经济分类!B9</f>
        <v>1</v>
      </c>
      <c r="H8" s="158">
        <f t="shared" si="1"/>
        <v>0</v>
      </c>
    </row>
    <row r="9" s="145" customFormat="1" customHeight="1" spans="1:8">
      <c r="A9" s="124" t="s">
        <v>30</v>
      </c>
      <c r="B9" s="126"/>
      <c r="C9" s="126"/>
      <c r="D9" s="158" t="str">
        <f t="shared" si="0"/>
        <v/>
      </c>
      <c r="E9" s="124" t="s">
        <v>127</v>
      </c>
      <c r="F9" s="159">
        <v>315.22</v>
      </c>
      <c r="G9" s="156">
        <f>公共预算草案按经济分类!B10</f>
        <v>487.29</v>
      </c>
      <c r="H9" s="158">
        <f t="shared" si="1"/>
        <v>0.545872723811941</v>
      </c>
    </row>
    <row r="10" s="145" customFormat="1" customHeight="1" spans="1:8">
      <c r="A10" s="124" t="s">
        <v>32</v>
      </c>
      <c r="B10" s="126"/>
      <c r="C10" s="126"/>
      <c r="D10" s="158" t="str">
        <f t="shared" si="0"/>
        <v/>
      </c>
      <c r="E10" s="124" t="s">
        <v>128</v>
      </c>
      <c r="F10" s="159"/>
      <c r="G10" s="156">
        <f>公共预算草案按经济分类!B11</f>
        <v>0</v>
      </c>
      <c r="H10" s="158" t="str">
        <f t="shared" si="1"/>
        <v/>
      </c>
    </row>
    <row r="11" s="145" customFormat="1" customHeight="1" spans="1:8">
      <c r="A11" s="124" t="s">
        <v>34</v>
      </c>
      <c r="B11" s="126"/>
      <c r="C11" s="126"/>
      <c r="D11" s="158" t="str">
        <f t="shared" si="0"/>
        <v/>
      </c>
      <c r="E11" s="124" t="s">
        <v>129</v>
      </c>
      <c r="F11" s="159"/>
      <c r="G11" s="156">
        <f>公共预算草案按经济分类!B12</f>
        <v>0</v>
      </c>
      <c r="H11" s="158" t="str">
        <f t="shared" si="1"/>
        <v/>
      </c>
    </row>
    <row r="12" s="145" customFormat="1" customHeight="1" spans="1:8">
      <c r="A12" s="124" t="s">
        <v>36</v>
      </c>
      <c r="B12" s="126"/>
      <c r="C12" s="126"/>
      <c r="D12" s="158" t="str">
        <f t="shared" ref="D12:D43" si="2">IF(OR(VALUE(C12)=0,ISERROR(C12/B12-1)),"",C12/B12-1)</f>
        <v/>
      </c>
      <c r="E12" s="124" t="s">
        <v>130</v>
      </c>
      <c r="F12" s="159">
        <v>16.21</v>
      </c>
      <c r="G12" s="156">
        <f>公共预算草案按经济分类!B13</f>
        <v>24.57</v>
      </c>
      <c r="H12" s="158">
        <f t="shared" si="1"/>
        <v>0.515731030228254</v>
      </c>
    </row>
    <row r="13" s="145" customFormat="1" customHeight="1" spans="1:8">
      <c r="A13" s="124" t="s">
        <v>38</v>
      </c>
      <c r="B13" s="126"/>
      <c r="C13" s="126"/>
      <c r="D13" s="158" t="str">
        <f t="shared" si="2"/>
        <v/>
      </c>
      <c r="E13" s="124" t="s">
        <v>131</v>
      </c>
      <c r="F13" s="159"/>
      <c r="G13" s="156">
        <f>公共预算草案按经济分类!B14</f>
        <v>0</v>
      </c>
      <c r="H13" s="158" t="str">
        <f t="shared" si="1"/>
        <v/>
      </c>
    </row>
    <row r="14" s="145" customFormat="1" customHeight="1" spans="1:8">
      <c r="A14" s="124" t="s">
        <v>40</v>
      </c>
      <c r="B14" s="126"/>
      <c r="C14" s="126"/>
      <c r="D14" s="158" t="str">
        <f t="shared" si="2"/>
        <v/>
      </c>
      <c r="E14" s="124" t="s">
        <v>132</v>
      </c>
      <c r="F14" s="159"/>
      <c r="G14" s="156">
        <f>公共预算草案按经济分类!B15</f>
        <v>0</v>
      </c>
      <c r="H14" s="158" t="str">
        <f t="shared" si="1"/>
        <v/>
      </c>
    </row>
    <row r="15" s="145" customFormat="1" customHeight="1" spans="1:8">
      <c r="A15" s="124" t="s">
        <v>42</v>
      </c>
      <c r="B15" s="126"/>
      <c r="C15" s="126"/>
      <c r="D15" s="158" t="str">
        <f t="shared" si="2"/>
        <v/>
      </c>
      <c r="E15" s="124" t="s">
        <v>133</v>
      </c>
      <c r="F15" s="159"/>
      <c r="G15" s="156">
        <f>公共预算草案按经济分类!B16</f>
        <v>0</v>
      </c>
      <c r="H15" s="158" t="str">
        <f t="shared" si="1"/>
        <v/>
      </c>
    </row>
    <row r="16" s="145" customFormat="1" customHeight="1" spans="1:8">
      <c r="A16" s="124" t="s">
        <v>44</v>
      </c>
      <c r="B16" s="126"/>
      <c r="C16" s="126"/>
      <c r="D16" s="158" t="str">
        <f t="shared" si="2"/>
        <v/>
      </c>
      <c r="E16" s="124" t="s">
        <v>134</v>
      </c>
      <c r="F16" s="159"/>
      <c r="G16" s="156">
        <f>公共预算草案按经济分类!B17</f>
        <v>0</v>
      </c>
      <c r="H16" s="158" t="str">
        <f t="shared" si="1"/>
        <v/>
      </c>
    </row>
    <row r="17" s="145" customFormat="1" customHeight="1" spans="1:8">
      <c r="A17" s="124" t="s">
        <v>46</v>
      </c>
      <c r="B17" s="126"/>
      <c r="C17" s="126"/>
      <c r="D17" s="158" t="str">
        <f t="shared" si="2"/>
        <v/>
      </c>
      <c r="E17" s="124" t="s">
        <v>135</v>
      </c>
      <c r="F17" s="159">
        <v>10.95</v>
      </c>
      <c r="G17" s="156">
        <f>公共预算草案按经济分类!B18</f>
        <v>10.95</v>
      </c>
      <c r="H17" s="158">
        <f t="shared" si="1"/>
        <v>0</v>
      </c>
    </row>
    <row r="18" s="145" customFormat="1" customHeight="1" spans="1:8">
      <c r="A18" s="124" t="s">
        <v>48</v>
      </c>
      <c r="B18" s="126"/>
      <c r="C18" s="126"/>
      <c r="D18" s="158" t="str">
        <f t="shared" si="2"/>
        <v/>
      </c>
      <c r="E18" s="124" t="s">
        <v>136</v>
      </c>
      <c r="F18" s="159"/>
      <c r="G18" s="156">
        <f>公共预算草案按经济分类!B19</f>
        <v>0</v>
      </c>
      <c r="H18" s="158" t="str">
        <f t="shared" si="1"/>
        <v/>
      </c>
    </row>
    <row r="19" s="145" customFormat="1" customHeight="1" spans="1:8">
      <c r="A19" s="124" t="s">
        <v>50</v>
      </c>
      <c r="B19" s="126"/>
      <c r="C19" s="126"/>
      <c r="D19" s="158" t="str">
        <f t="shared" si="2"/>
        <v/>
      </c>
      <c r="E19" s="124" t="s">
        <v>137</v>
      </c>
      <c r="F19" s="126"/>
      <c r="G19" s="156">
        <f>公共预算草案按经济分类!B20</f>
        <v>0</v>
      </c>
      <c r="H19" s="158" t="str">
        <f t="shared" si="1"/>
        <v/>
      </c>
    </row>
    <row r="20" s="145" customFormat="1" customHeight="1" spans="1:8">
      <c r="A20" s="124" t="s">
        <v>52</v>
      </c>
      <c r="B20" s="126"/>
      <c r="C20" s="126"/>
      <c r="D20" s="158" t="str">
        <f t="shared" si="2"/>
        <v/>
      </c>
      <c r="E20" s="124" t="s">
        <v>138</v>
      </c>
      <c r="F20" s="159"/>
      <c r="G20" s="156">
        <f>公共预算草案按经济分类!B21</f>
        <v>0</v>
      </c>
      <c r="H20" s="158" t="str">
        <f t="shared" si="1"/>
        <v/>
      </c>
    </row>
    <row r="21" s="145" customFormat="1" customHeight="1" spans="1:8">
      <c r="A21" s="124" t="s">
        <v>54</v>
      </c>
      <c r="B21" s="126"/>
      <c r="C21" s="126"/>
      <c r="D21" s="158" t="str">
        <f t="shared" si="2"/>
        <v/>
      </c>
      <c r="E21" s="124" t="s">
        <v>139</v>
      </c>
      <c r="F21" s="159"/>
      <c r="G21" s="156">
        <f>公共预算草案按经济分类!B22</f>
        <v>0</v>
      </c>
      <c r="H21" s="158" t="str">
        <f t="shared" si="1"/>
        <v/>
      </c>
    </row>
    <row r="22" s="145" customFormat="1" customHeight="1" spans="1:8">
      <c r="A22" s="124" t="s">
        <v>56</v>
      </c>
      <c r="B22" s="126"/>
      <c r="C22" s="126"/>
      <c r="D22" s="158" t="str">
        <f t="shared" si="2"/>
        <v/>
      </c>
      <c r="E22" s="124" t="s">
        <v>140</v>
      </c>
      <c r="F22" s="159"/>
      <c r="G22" s="156">
        <f>公共预算草案按经济分类!B23</f>
        <v>0</v>
      </c>
      <c r="H22" s="158" t="str">
        <f t="shared" si="1"/>
        <v/>
      </c>
    </row>
    <row r="23" s="145" customFormat="1" customHeight="1" spans="1:8">
      <c r="A23" s="124" t="s">
        <v>58</v>
      </c>
      <c r="B23" s="156">
        <f>SUM(B24:B29)</f>
        <v>0</v>
      </c>
      <c r="C23" s="156">
        <f>SUM(C24:C29)</f>
        <v>0</v>
      </c>
      <c r="D23" s="158" t="str">
        <f t="shared" si="2"/>
        <v/>
      </c>
      <c r="E23" s="124" t="s">
        <v>141</v>
      </c>
      <c r="F23" s="159"/>
      <c r="G23" s="156">
        <f>公共预算草案按经济分类!B24</f>
        <v>0</v>
      </c>
      <c r="H23" s="158" t="str">
        <f t="shared" si="1"/>
        <v/>
      </c>
    </row>
    <row r="24" s="145" customFormat="1" customHeight="1" spans="1:8">
      <c r="A24" s="122" t="s">
        <v>60</v>
      </c>
      <c r="B24" s="126">
        <f>SUM(B25:B32)</f>
        <v>0</v>
      </c>
      <c r="C24" s="126"/>
      <c r="D24" s="158" t="str">
        <f t="shared" si="2"/>
        <v/>
      </c>
      <c r="E24" s="124" t="s">
        <v>142</v>
      </c>
      <c r="F24" s="160">
        <v>0</v>
      </c>
      <c r="G24" s="156">
        <f>公共预算草案按经济分类!B25</f>
        <v>1.5</v>
      </c>
      <c r="H24" s="158" t="str">
        <f t="shared" si="1"/>
        <v/>
      </c>
    </row>
    <row r="25" s="145" customFormat="1" customHeight="1" spans="1:8">
      <c r="A25" s="124" t="s">
        <v>62</v>
      </c>
      <c r="B25" s="126"/>
      <c r="C25" s="126"/>
      <c r="D25" s="158" t="str">
        <f t="shared" si="2"/>
        <v/>
      </c>
      <c r="E25" s="124" t="s">
        <v>143</v>
      </c>
      <c r="F25" s="159"/>
      <c r="G25" s="156">
        <f>公共预算草案按经济分类!B26</f>
        <v>0</v>
      </c>
      <c r="H25" s="158" t="str">
        <f t="shared" si="1"/>
        <v/>
      </c>
    </row>
    <row r="26" s="145" customFormat="1" customHeight="1" spans="1:8">
      <c r="A26" s="124" t="s">
        <v>64</v>
      </c>
      <c r="B26" s="126"/>
      <c r="C26" s="126"/>
      <c r="D26" s="158" t="str">
        <f t="shared" si="2"/>
        <v/>
      </c>
      <c r="E26" s="124" t="s">
        <v>144</v>
      </c>
      <c r="F26" s="159"/>
      <c r="G26" s="156">
        <f>公共预算草案按经济分类!B27</f>
        <v>0</v>
      </c>
      <c r="H26" s="158" t="str">
        <f t="shared" si="1"/>
        <v/>
      </c>
    </row>
    <row r="27" s="145" customFormat="1" customHeight="1" spans="1:8">
      <c r="A27" s="124" t="s">
        <v>66</v>
      </c>
      <c r="B27" s="126"/>
      <c r="C27" s="126"/>
      <c r="D27" s="158" t="str">
        <f t="shared" si="2"/>
        <v/>
      </c>
      <c r="E27" s="124" t="s">
        <v>145</v>
      </c>
      <c r="F27" s="159">
        <v>4.16</v>
      </c>
      <c r="G27" s="156">
        <f>公共预算草案按经济分类!B28</f>
        <v>2</v>
      </c>
      <c r="H27" s="158">
        <f t="shared" si="1"/>
        <v>-0.519230769230769</v>
      </c>
    </row>
    <row r="28" s="145" customFormat="1" customHeight="1" spans="1:8">
      <c r="A28" s="124" t="s">
        <v>68</v>
      </c>
      <c r="B28" s="126"/>
      <c r="C28" s="126"/>
      <c r="D28" s="158" t="str">
        <f t="shared" si="2"/>
        <v/>
      </c>
      <c r="E28" s="124" t="s">
        <v>146</v>
      </c>
      <c r="F28" s="156">
        <v>1</v>
      </c>
      <c r="G28" s="156">
        <f>公共预算草案按经济分类!B29</f>
        <v>1</v>
      </c>
      <c r="H28" s="158">
        <f t="shared" si="1"/>
        <v>0</v>
      </c>
    </row>
    <row r="29" s="145" customFormat="1" customHeight="1" spans="1:8">
      <c r="A29" s="124" t="s">
        <v>69</v>
      </c>
      <c r="B29" s="126"/>
      <c r="C29" s="126"/>
      <c r="D29" s="158" t="str">
        <f t="shared" si="2"/>
        <v/>
      </c>
      <c r="E29" s="124" t="s">
        <v>147</v>
      </c>
      <c r="F29" s="159"/>
      <c r="G29" s="156">
        <f>公共预算草案按经济分类!B30</f>
        <v>0</v>
      </c>
      <c r="H29" s="158" t="str">
        <f t="shared" si="1"/>
        <v/>
      </c>
    </row>
    <row r="30" s="145" customFormat="1" customHeight="1" spans="1:8">
      <c r="A30" s="124" t="s">
        <v>70</v>
      </c>
      <c r="B30" s="126"/>
      <c r="C30" s="126"/>
      <c r="D30" s="158" t="str">
        <f t="shared" si="2"/>
        <v/>
      </c>
      <c r="E30" s="124" t="s">
        <v>148</v>
      </c>
      <c r="F30" s="159"/>
      <c r="G30" s="156">
        <f>公共预算草案按经济分类!B31</f>
        <v>1</v>
      </c>
      <c r="H30" s="158" t="str">
        <f t="shared" si="1"/>
        <v/>
      </c>
    </row>
    <row r="31" s="145" customFormat="1" customHeight="1" spans="1:8">
      <c r="A31" s="124" t="s">
        <v>72</v>
      </c>
      <c r="B31" s="156"/>
      <c r="C31" s="156"/>
      <c r="D31" s="158" t="str">
        <f t="shared" si="2"/>
        <v/>
      </c>
      <c r="E31" s="124" t="s">
        <v>149</v>
      </c>
      <c r="F31" s="159"/>
      <c r="G31" s="156">
        <f>公共预算草案按经济分类!B32</f>
        <v>0</v>
      </c>
      <c r="H31" s="158" t="str">
        <f t="shared" si="1"/>
        <v/>
      </c>
    </row>
    <row r="32" s="145" customFormat="1" customHeight="1" spans="1:8">
      <c r="A32" s="124" t="s">
        <v>73</v>
      </c>
      <c r="B32" s="126"/>
      <c r="C32" s="126"/>
      <c r="D32" s="158" t="str">
        <f t="shared" si="2"/>
        <v/>
      </c>
      <c r="E32" s="126" t="s">
        <v>150</v>
      </c>
      <c r="F32" s="159"/>
      <c r="G32" s="156">
        <f>公共预算草案按经济分类!B33</f>
        <v>0</v>
      </c>
      <c r="H32" s="158" t="str">
        <f t="shared" si="1"/>
        <v/>
      </c>
    </row>
    <row r="33" s="145" customFormat="1" customHeight="1" spans="1:8">
      <c r="A33" s="126"/>
      <c r="B33" s="126"/>
      <c r="C33" s="126"/>
      <c r="D33" s="158" t="str">
        <f t="shared" si="2"/>
        <v/>
      </c>
      <c r="E33" s="126" t="s">
        <v>151</v>
      </c>
      <c r="F33" s="159"/>
      <c r="G33" s="156">
        <f>公共预算草案按经济分类!B34</f>
        <v>0</v>
      </c>
      <c r="H33" s="158" t="str">
        <f t="shared" si="1"/>
        <v/>
      </c>
    </row>
    <row r="34" s="145" customFormat="1" customHeight="1" spans="1:8">
      <c r="A34" s="126"/>
      <c r="B34" s="126"/>
      <c r="C34" s="126"/>
      <c r="D34" s="158" t="str">
        <f t="shared" si="2"/>
        <v/>
      </c>
      <c r="E34" s="127" t="s">
        <v>152</v>
      </c>
      <c r="F34" s="160">
        <f>SUM(F35:F40)</f>
        <v>27.87</v>
      </c>
      <c r="G34" s="156">
        <f>公共预算草案按经济分类!B35</f>
        <v>43.5</v>
      </c>
      <c r="H34" s="158">
        <f t="shared" si="1"/>
        <v>0.560818083961249</v>
      </c>
    </row>
    <row r="35" s="145" customFormat="1" customHeight="1" spans="1:8">
      <c r="A35" s="126"/>
      <c r="B35" s="126"/>
      <c r="C35" s="126"/>
      <c r="D35" s="158" t="str">
        <f t="shared" si="2"/>
        <v/>
      </c>
      <c r="E35" s="129" t="s">
        <v>153</v>
      </c>
      <c r="F35" s="126">
        <v>27.87</v>
      </c>
      <c r="G35" s="156">
        <f>公共预算草案按经济分类!B36</f>
        <v>43.5</v>
      </c>
      <c r="H35" s="158">
        <f t="shared" si="1"/>
        <v>0.560818083961249</v>
      </c>
    </row>
    <row r="36" s="145" customFormat="1" customHeight="1" spans="1:8">
      <c r="A36" s="126"/>
      <c r="B36" s="126"/>
      <c r="C36" s="126"/>
      <c r="D36" s="158" t="str">
        <f t="shared" si="2"/>
        <v/>
      </c>
      <c r="E36" s="131" t="s">
        <v>154</v>
      </c>
      <c r="F36" s="156"/>
      <c r="G36" s="156">
        <f>公共预算草案按经济分类!B37</f>
        <v>0</v>
      </c>
      <c r="H36" s="158" t="str">
        <f t="shared" si="1"/>
        <v/>
      </c>
    </row>
    <row r="37" s="145" customFormat="1" customHeight="1" spans="1:8">
      <c r="A37" s="161"/>
      <c r="B37" s="161"/>
      <c r="C37" s="161"/>
      <c r="D37" s="158" t="str">
        <f t="shared" si="2"/>
        <v/>
      </c>
      <c r="E37" s="129" t="s">
        <v>155</v>
      </c>
      <c r="F37" s="126"/>
      <c r="G37" s="156">
        <f>公共预算草案按经济分类!B38</f>
        <v>0</v>
      </c>
      <c r="H37" s="158" t="str">
        <f t="shared" si="1"/>
        <v/>
      </c>
    </row>
    <row r="38" s="145" customFormat="1" customHeight="1" spans="1:8">
      <c r="A38" s="161"/>
      <c r="B38" s="161"/>
      <c r="C38" s="161"/>
      <c r="D38" s="158" t="str">
        <f t="shared" si="2"/>
        <v/>
      </c>
      <c r="E38" s="129" t="s">
        <v>156</v>
      </c>
      <c r="F38" s="126"/>
      <c r="G38" s="156">
        <f>公共预算草案按经济分类!B39</f>
        <v>0</v>
      </c>
      <c r="H38" s="158" t="str">
        <f t="shared" si="1"/>
        <v/>
      </c>
    </row>
    <row r="39" s="145" customFormat="1" customHeight="1" spans="1:8">
      <c r="A39" s="126"/>
      <c r="B39" s="126"/>
      <c r="C39" s="126"/>
      <c r="D39" s="158" t="str">
        <f t="shared" si="2"/>
        <v/>
      </c>
      <c r="E39" s="129" t="s">
        <v>157</v>
      </c>
      <c r="F39" s="126"/>
      <c r="G39" s="156">
        <f>公共预算草案按经济分类!B40</f>
        <v>0</v>
      </c>
      <c r="H39" s="158" t="str">
        <f t="shared" ref="H39:H70" si="3">IF(OR(VALUE(G39)=0,ISERROR(G39/F39-1)),"",G39/F39-1)</f>
        <v/>
      </c>
    </row>
    <row r="40" s="145" customFormat="1" customHeight="1" spans="1:8">
      <c r="A40" s="126"/>
      <c r="B40" s="126"/>
      <c r="C40" s="126"/>
      <c r="D40" s="158" t="str">
        <f t="shared" si="2"/>
        <v/>
      </c>
      <c r="E40" s="129" t="s">
        <v>158</v>
      </c>
      <c r="F40" s="126"/>
      <c r="G40" s="156">
        <f>公共预算草案按经济分类!B41</f>
        <v>0</v>
      </c>
      <c r="H40" s="158" t="str">
        <f t="shared" si="3"/>
        <v/>
      </c>
    </row>
    <row r="41" s="145" customFormat="1" customHeight="1" spans="1:8">
      <c r="A41" s="126"/>
      <c r="B41" s="126"/>
      <c r="C41" s="126"/>
      <c r="D41" s="158" t="str">
        <f t="shared" si="2"/>
        <v/>
      </c>
      <c r="E41" s="127" t="s">
        <v>159</v>
      </c>
      <c r="F41" s="156">
        <f>SUM(F42:F61)</f>
        <v>143.81</v>
      </c>
      <c r="G41" s="156">
        <f>公共预算草案按经济分类!B42</f>
        <v>283.62</v>
      </c>
      <c r="H41" s="158">
        <f t="shared" si="3"/>
        <v>0.972185522564495</v>
      </c>
    </row>
    <row r="42" s="145" customFormat="1" customHeight="1" spans="1:8">
      <c r="A42" s="126"/>
      <c r="B42" s="126"/>
      <c r="C42" s="126"/>
      <c r="D42" s="158" t="str">
        <f t="shared" si="2"/>
        <v/>
      </c>
      <c r="E42" s="129" t="s">
        <v>160</v>
      </c>
      <c r="F42" s="126">
        <v>18.36</v>
      </c>
      <c r="G42" s="156">
        <f>公共预算草案按经济分类!B43</f>
        <v>23.61</v>
      </c>
      <c r="H42" s="158">
        <f t="shared" si="3"/>
        <v>0.285947712418301</v>
      </c>
    </row>
    <row r="43" s="145" customFormat="1" customHeight="1" spans="1:8">
      <c r="A43" s="126"/>
      <c r="B43" s="126"/>
      <c r="C43" s="126"/>
      <c r="D43" s="158" t="str">
        <f t="shared" si="2"/>
        <v/>
      </c>
      <c r="E43" s="129" t="s">
        <v>161</v>
      </c>
      <c r="F43" s="126"/>
      <c r="G43" s="156">
        <f>公共预算草案按经济分类!B44</f>
        <v>0</v>
      </c>
      <c r="H43" s="158" t="str">
        <f t="shared" si="3"/>
        <v/>
      </c>
    </row>
    <row r="44" s="145" customFormat="1" customHeight="1" spans="1:8">
      <c r="A44" s="126"/>
      <c r="B44" s="126"/>
      <c r="C44" s="126"/>
      <c r="D44" s="158" t="str">
        <f t="shared" ref="D44:D75" si="4">IF(OR(VALUE(C44)=0,ISERROR(C44/B44-1)),"",C44/B44-1)</f>
        <v/>
      </c>
      <c r="E44" s="129" t="s">
        <v>162</v>
      </c>
      <c r="F44" s="126"/>
      <c r="G44" s="156">
        <f>公共预算草案按经济分类!B45</f>
        <v>0</v>
      </c>
      <c r="H44" s="158" t="str">
        <f t="shared" si="3"/>
        <v/>
      </c>
    </row>
    <row r="45" s="145" customFormat="1" customHeight="1" spans="1:8">
      <c r="A45" s="126"/>
      <c r="B45" s="126"/>
      <c r="C45" s="126"/>
      <c r="D45" s="158" t="str">
        <f t="shared" si="4"/>
        <v/>
      </c>
      <c r="E45" s="129" t="s">
        <v>163</v>
      </c>
      <c r="F45" s="126">
        <v>123.65</v>
      </c>
      <c r="G45" s="156">
        <f>公共预算草案按经济分类!B46</f>
        <v>258.21</v>
      </c>
      <c r="H45" s="158">
        <f t="shared" si="3"/>
        <v>1.08823291548726</v>
      </c>
    </row>
    <row r="46" s="145" customFormat="1" customHeight="1" spans="1:8">
      <c r="A46" s="126"/>
      <c r="B46" s="126"/>
      <c r="C46" s="126"/>
      <c r="D46" s="158" t="str">
        <f t="shared" si="4"/>
        <v/>
      </c>
      <c r="E46" s="129" t="s">
        <v>164</v>
      </c>
      <c r="F46" s="126"/>
      <c r="G46" s="156">
        <f>公共预算草案按经济分类!B47</f>
        <v>0</v>
      </c>
      <c r="H46" s="158" t="str">
        <f t="shared" si="3"/>
        <v/>
      </c>
    </row>
    <row r="47" s="145" customFormat="1" customHeight="1" spans="1:8">
      <c r="A47" s="126"/>
      <c r="B47" s="126"/>
      <c r="C47" s="126"/>
      <c r="D47" s="158" t="str">
        <f t="shared" si="4"/>
        <v/>
      </c>
      <c r="E47" s="129" t="s">
        <v>165</v>
      </c>
      <c r="F47" s="126"/>
      <c r="G47" s="156">
        <f>公共预算草案按经济分类!B48</f>
        <v>0</v>
      </c>
      <c r="H47" s="158" t="str">
        <f t="shared" si="3"/>
        <v/>
      </c>
    </row>
    <row r="48" s="145" customFormat="1" customHeight="1" spans="1:8">
      <c r="A48" s="126"/>
      <c r="B48" s="126"/>
      <c r="C48" s="126"/>
      <c r="D48" s="158" t="str">
        <f t="shared" si="4"/>
        <v/>
      </c>
      <c r="E48" s="129" t="s">
        <v>166</v>
      </c>
      <c r="F48" s="126">
        <v>1.8</v>
      </c>
      <c r="G48" s="156">
        <f>公共预算草案按经济分类!B49</f>
        <v>1.8</v>
      </c>
      <c r="H48" s="158">
        <f t="shared" si="3"/>
        <v>0</v>
      </c>
    </row>
    <row r="49" s="145" customFormat="1" customHeight="1" spans="1:8">
      <c r="A49" s="126"/>
      <c r="B49" s="126"/>
      <c r="C49" s="126"/>
      <c r="D49" s="158" t="str">
        <f t="shared" si="4"/>
        <v/>
      </c>
      <c r="E49" s="129" t="s">
        <v>167</v>
      </c>
      <c r="F49" s="156"/>
      <c r="G49" s="156">
        <f>公共预算草案按经济分类!B50</f>
        <v>0</v>
      </c>
      <c r="H49" s="158" t="str">
        <f t="shared" si="3"/>
        <v/>
      </c>
    </row>
    <row r="50" s="145" customFormat="1" customHeight="1" spans="1:8">
      <c r="A50" s="126"/>
      <c r="B50" s="126"/>
      <c r="C50" s="126"/>
      <c r="D50" s="158" t="str">
        <f t="shared" si="4"/>
        <v/>
      </c>
      <c r="E50" s="129" t="s">
        <v>168</v>
      </c>
      <c r="F50" s="126"/>
      <c r="G50" s="156">
        <f>公共预算草案按经济分类!B51</f>
        <v>0</v>
      </c>
      <c r="H50" s="158" t="str">
        <f t="shared" si="3"/>
        <v/>
      </c>
    </row>
    <row r="51" s="145" customFormat="1" customHeight="1" spans="1:8">
      <c r="A51" s="126"/>
      <c r="B51" s="126"/>
      <c r="C51" s="126"/>
      <c r="D51" s="158" t="str">
        <f t="shared" si="4"/>
        <v/>
      </c>
      <c r="E51" s="129" t="s">
        <v>169</v>
      </c>
      <c r="F51" s="126"/>
      <c r="G51" s="156">
        <f>公共预算草案按经济分类!B52</f>
        <v>0</v>
      </c>
      <c r="H51" s="158" t="str">
        <f t="shared" si="3"/>
        <v/>
      </c>
    </row>
    <row r="52" s="145" customFormat="1" customHeight="1" spans="1:8">
      <c r="A52" s="126"/>
      <c r="B52" s="126"/>
      <c r="C52" s="126"/>
      <c r="D52" s="158" t="str">
        <f t="shared" si="4"/>
        <v/>
      </c>
      <c r="E52" s="129" t="s">
        <v>170</v>
      </c>
      <c r="F52" s="126"/>
      <c r="G52" s="156">
        <f>公共预算草案按经济分类!B53</f>
        <v>0</v>
      </c>
      <c r="H52" s="158" t="str">
        <f t="shared" si="3"/>
        <v/>
      </c>
    </row>
    <row r="53" s="145" customFormat="1" customHeight="1" spans="1:8">
      <c r="A53" s="126"/>
      <c r="B53" s="126"/>
      <c r="C53" s="126"/>
      <c r="D53" s="158" t="str">
        <f t="shared" si="4"/>
        <v/>
      </c>
      <c r="E53" s="129" t="s">
        <v>171</v>
      </c>
      <c r="F53" s="126"/>
      <c r="G53" s="156">
        <f>公共预算草案按经济分类!B54</f>
        <v>0</v>
      </c>
      <c r="H53" s="158" t="str">
        <f t="shared" si="3"/>
        <v/>
      </c>
    </row>
    <row r="54" s="145" customFormat="1" customHeight="1" spans="1:8">
      <c r="A54" s="126"/>
      <c r="B54" s="126"/>
      <c r="C54" s="126"/>
      <c r="D54" s="158" t="str">
        <f t="shared" si="4"/>
        <v/>
      </c>
      <c r="E54" s="129" t="s">
        <v>172</v>
      </c>
      <c r="F54" s="126"/>
      <c r="G54" s="156">
        <f>公共预算草案按经济分类!B55</f>
        <v>0</v>
      </c>
      <c r="H54" s="158" t="str">
        <f t="shared" si="3"/>
        <v/>
      </c>
    </row>
    <row r="55" s="145" customFormat="1" customHeight="1" spans="1:8">
      <c r="A55" s="126"/>
      <c r="B55" s="126"/>
      <c r="C55" s="126"/>
      <c r="D55" s="158" t="str">
        <f t="shared" si="4"/>
        <v/>
      </c>
      <c r="E55" s="129" t="s">
        <v>173</v>
      </c>
      <c r="F55" s="126"/>
      <c r="G55" s="156">
        <f>公共预算草案按经济分类!B56</f>
        <v>0</v>
      </c>
      <c r="H55" s="158" t="str">
        <f t="shared" si="3"/>
        <v/>
      </c>
    </row>
    <row r="56" s="145" customFormat="1" customHeight="1" spans="1:8">
      <c r="A56" s="126"/>
      <c r="B56" s="126"/>
      <c r="C56" s="126"/>
      <c r="D56" s="158" t="str">
        <f t="shared" si="4"/>
        <v/>
      </c>
      <c r="E56" s="129" t="s">
        <v>174</v>
      </c>
      <c r="F56" s="126"/>
      <c r="G56" s="156">
        <f>公共预算草案按经济分类!B57</f>
        <v>0</v>
      </c>
      <c r="H56" s="158" t="str">
        <f t="shared" si="3"/>
        <v/>
      </c>
    </row>
    <row r="57" s="145" customFormat="1" customHeight="1" spans="1:8">
      <c r="A57" s="126"/>
      <c r="B57" s="126"/>
      <c r="C57" s="126"/>
      <c r="D57" s="158" t="str">
        <f t="shared" si="4"/>
        <v/>
      </c>
      <c r="E57" s="129" t="s">
        <v>175</v>
      </c>
      <c r="F57" s="126"/>
      <c r="G57" s="156">
        <f>公共预算草案按经济分类!B58</f>
        <v>0</v>
      </c>
      <c r="H57" s="158" t="str">
        <f t="shared" si="3"/>
        <v/>
      </c>
    </row>
    <row r="58" s="145" customFormat="1" customHeight="1" spans="1:8">
      <c r="A58" s="126"/>
      <c r="B58" s="126"/>
      <c r="C58" s="126"/>
      <c r="D58" s="158" t="str">
        <f t="shared" si="4"/>
        <v/>
      </c>
      <c r="E58" s="129" t="s">
        <v>176</v>
      </c>
      <c r="F58" s="126"/>
      <c r="G58" s="156">
        <f>公共预算草案按经济分类!B59</f>
        <v>0</v>
      </c>
      <c r="H58" s="158" t="str">
        <f t="shared" si="3"/>
        <v/>
      </c>
    </row>
    <row r="59" s="145" customFormat="1" customHeight="1" spans="1:8">
      <c r="A59" s="126"/>
      <c r="B59" s="126"/>
      <c r="C59" s="126"/>
      <c r="D59" s="158" t="str">
        <f t="shared" si="4"/>
        <v/>
      </c>
      <c r="E59" s="129" t="s">
        <v>177</v>
      </c>
      <c r="F59" s="156"/>
      <c r="G59" s="156">
        <f>公共预算草案按经济分类!B60</f>
        <v>0</v>
      </c>
      <c r="H59" s="158" t="str">
        <f t="shared" si="3"/>
        <v/>
      </c>
    </row>
    <row r="60" s="145" customFormat="1" customHeight="1" spans="1:8">
      <c r="A60" s="126"/>
      <c r="B60" s="126"/>
      <c r="C60" s="126"/>
      <c r="D60" s="158" t="str">
        <f t="shared" si="4"/>
        <v/>
      </c>
      <c r="E60" s="129" t="s">
        <v>178</v>
      </c>
      <c r="F60" s="156"/>
      <c r="G60" s="156">
        <f>公共预算草案按经济分类!B61</f>
        <v>0</v>
      </c>
      <c r="H60" s="158" t="str">
        <f t="shared" si="3"/>
        <v/>
      </c>
    </row>
    <row r="61" s="145" customFormat="1" customHeight="1" spans="1:8">
      <c r="A61" s="126"/>
      <c r="B61" s="126"/>
      <c r="C61" s="126"/>
      <c r="D61" s="158" t="str">
        <f t="shared" si="4"/>
        <v/>
      </c>
      <c r="E61" s="129" t="s">
        <v>179</v>
      </c>
      <c r="F61" s="126"/>
      <c r="G61" s="156">
        <f>公共预算草案按经济分类!B62</f>
        <v>0</v>
      </c>
      <c r="H61" s="158" t="str">
        <f t="shared" si="3"/>
        <v/>
      </c>
    </row>
    <row r="62" s="145" customFormat="1" customHeight="1" spans="1:8">
      <c r="A62" s="126"/>
      <c r="B62" s="126"/>
      <c r="C62" s="126"/>
      <c r="D62" s="158" t="str">
        <f t="shared" si="4"/>
        <v/>
      </c>
      <c r="E62" s="127" t="s">
        <v>180</v>
      </c>
      <c r="F62" s="156">
        <f>SUM(F63:F75)</f>
        <v>7.03</v>
      </c>
      <c r="G62" s="156">
        <f>公共预算草案按经济分类!B63</f>
        <v>0.98</v>
      </c>
      <c r="H62" s="158">
        <f t="shared" si="3"/>
        <v>-0.860597439544808</v>
      </c>
    </row>
    <row r="63" s="145" customFormat="1" customHeight="1" spans="1:8">
      <c r="A63" s="126"/>
      <c r="B63" s="126"/>
      <c r="C63" s="126"/>
      <c r="D63" s="158" t="str">
        <f t="shared" si="4"/>
        <v/>
      </c>
      <c r="E63" s="129" t="s">
        <v>181</v>
      </c>
      <c r="F63" s="126"/>
      <c r="G63" s="156">
        <f>公共预算草案按经济分类!B64</f>
        <v>0</v>
      </c>
      <c r="H63" s="158" t="str">
        <f t="shared" si="3"/>
        <v/>
      </c>
    </row>
    <row r="64" s="145" customFormat="1" customHeight="1" spans="1:8">
      <c r="A64" s="126"/>
      <c r="B64" s="126"/>
      <c r="C64" s="126"/>
      <c r="D64" s="158" t="str">
        <f t="shared" si="4"/>
        <v/>
      </c>
      <c r="E64" s="129" t="s">
        <v>182</v>
      </c>
      <c r="F64" s="126"/>
      <c r="G64" s="156">
        <f>公共预算草案按经济分类!B65</f>
        <v>0</v>
      </c>
      <c r="H64" s="158" t="str">
        <f t="shared" si="3"/>
        <v/>
      </c>
    </row>
    <row r="65" s="145" customFormat="1" customHeight="1" spans="1:8">
      <c r="A65" s="126"/>
      <c r="B65" s="126"/>
      <c r="C65" s="126"/>
      <c r="D65" s="158" t="str">
        <f t="shared" si="4"/>
        <v/>
      </c>
      <c r="E65" s="129" t="s">
        <v>183</v>
      </c>
      <c r="F65" s="126"/>
      <c r="G65" s="156">
        <f>公共预算草案按经济分类!B66</f>
        <v>0</v>
      </c>
      <c r="H65" s="158" t="str">
        <f t="shared" si="3"/>
        <v/>
      </c>
    </row>
    <row r="66" s="145" customFormat="1" customHeight="1" spans="1:8">
      <c r="A66" s="126"/>
      <c r="B66" s="126"/>
      <c r="C66" s="126"/>
      <c r="D66" s="158" t="str">
        <f t="shared" si="4"/>
        <v/>
      </c>
      <c r="E66" s="129" t="s">
        <v>184</v>
      </c>
      <c r="F66" s="126"/>
      <c r="G66" s="156">
        <f>公共预算草案按经济分类!B67</f>
        <v>0</v>
      </c>
      <c r="H66" s="158" t="str">
        <f t="shared" si="3"/>
        <v/>
      </c>
    </row>
    <row r="67" s="145" customFormat="1" customHeight="1" spans="1:8">
      <c r="A67" s="126"/>
      <c r="B67" s="126"/>
      <c r="C67" s="126"/>
      <c r="D67" s="158" t="str">
        <f t="shared" si="4"/>
        <v/>
      </c>
      <c r="E67" s="129" t="s">
        <v>185</v>
      </c>
      <c r="F67" s="126"/>
      <c r="G67" s="156">
        <f>公共预算草案按经济分类!B68</f>
        <v>0</v>
      </c>
      <c r="H67" s="158" t="str">
        <f t="shared" si="3"/>
        <v/>
      </c>
    </row>
    <row r="68" s="145" customFormat="1" customHeight="1" spans="1:8">
      <c r="A68" s="126"/>
      <c r="B68" s="126"/>
      <c r="C68" s="126"/>
      <c r="D68" s="158" t="str">
        <f t="shared" si="4"/>
        <v/>
      </c>
      <c r="E68" s="129" t="s">
        <v>186</v>
      </c>
      <c r="F68" s="126">
        <v>7.03</v>
      </c>
      <c r="G68" s="156">
        <f>公共预算草案按经济分类!B69</f>
        <v>0.98</v>
      </c>
      <c r="H68" s="158">
        <f t="shared" si="3"/>
        <v>-0.860597439544808</v>
      </c>
    </row>
    <row r="69" s="145" customFormat="1" customHeight="1" spans="1:8">
      <c r="A69" s="126"/>
      <c r="B69" s="126"/>
      <c r="C69" s="126"/>
      <c r="D69" s="158" t="str">
        <f t="shared" si="4"/>
        <v/>
      </c>
      <c r="E69" s="129" t="s">
        <v>187</v>
      </c>
      <c r="F69" s="126"/>
      <c r="G69" s="156">
        <f>公共预算草案按经济分类!B70</f>
        <v>0</v>
      </c>
      <c r="H69" s="158" t="str">
        <f t="shared" si="3"/>
        <v/>
      </c>
    </row>
    <row r="70" s="145" customFormat="1" customHeight="1" spans="1:8">
      <c r="A70" s="126"/>
      <c r="B70" s="126"/>
      <c r="C70" s="126"/>
      <c r="D70" s="158" t="str">
        <f t="shared" si="4"/>
        <v/>
      </c>
      <c r="E70" s="129" t="s">
        <v>188</v>
      </c>
      <c r="F70" s="126"/>
      <c r="G70" s="156">
        <f>公共预算草案按经济分类!B71</f>
        <v>0</v>
      </c>
      <c r="H70" s="158" t="str">
        <f t="shared" si="3"/>
        <v/>
      </c>
    </row>
    <row r="71" s="145" customFormat="1" customHeight="1" spans="1:8">
      <c r="A71" s="126"/>
      <c r="B71" s="126"/>
      <c r="C71" s="126"/>
      <c r="D71" s="158" t="str">
        <f t="shared" si="4"/>
        <v/>
      </c>
      <c r="E71" s="129" t="s">
        <v>189</v>
      </c>
      <c r="F71" s="126"/>
      <c r="G71" s="156">
        <f>公共预算草案按经济分类!B72</f>
        <v>0</v>
      </c>
      <c r="H71" s="158" t="str">
        <f t="shared" ref="H71:H102" si="5">IF(OR(VALUE(G71)=0,ISERROR(G71/F71-1)),"",G71/F71-1)</f>
        <v/>
      </c>
    </row>
    <row r="72" s="145" customFormat="1" customHeight="1" spans="1:8">
      <c r="A72" s="126"/>
      <c r="B72" s="126"/>
      <c r="C72" s="126"/>
      <c r="D72" s="158" t="str">
        <f t="shared" si="4"/>
        <v/>
      </c>
      <c r="E72" s="129" t="s">
        <v>190</v>
      </c>
      <c r="F72" s="126"/>
      <c r="G72" s="156">
        <f>公共预算草案按经济分类!B73</f>
        <v>0</v>
      </c>
      <c r="H72" s="158" t="str">
        <f t="shared" si="5"/>
        <v/>
      </c>
    </row>
    <row r="73" s="145" customFormat="1" customHeight="1" spans="1:8">
      <c r="A73" s="126"/>
      <c r="B73" s="126"/>
      <c r="C73" s="126"/>
      <c r="D73" s="158" t="str">
        <f t="shared" si="4"/>
        <v/>
      </c>
      <c r="E73" s="129" t="s">
        <v>191</v>
      </c>
      <c r="F73" s="126"/>
      <c r="G73" s="156">
        <f>公共预算草案按经济分类!B74</f>
        <v>0</v>
      </c>
      <c r="H73" s="158" t="str">
        <f t="shared" si="5"/>
        <v/>
      </c>
    </row>
    <row r="74" s="145" customFormat="1" customHeight="1" spans="1:8">
      <c r="A74" s="126"/>
      <c r="B74" s="126"/>
      <c r="C74" s="126"/>
      <c r="D74" s="158" t="str">
        <f t="shared" si="4"/>
        <v/>
      </c>
      <c r="E74" s="129" t="s">
        <v>192</v>
      </c>
      <c r="F74" s="126"/>
      <c r="G74" s="156">
        <f>公共预算草案按经济分类!B75</f>
        <v>0</v>
      </c>
      <c r="H74" s="158" t="str">
        <f t="shared" si="5"/>
        <v/>
      </c>
    </row>
    <row r="75" s="145" customFormat="1" customHeight="1" spans="1:8">
      <c r="A75" s="126"/>
      <c r="B75" s="126"/>
      <c r="C75" s="126"/>
      <c r="D75" s="158" t="str">
        <f t="shared" si="4"/>
        <v/>
      </c>
      <c r="E75" s="129" t="s">
        <v>193</v>
      </c>
      <c r="F75" s="126"/>
      <c r="G75" s="156">
        <f>公共预算草案按经济分类!B76</f>
        <v>0</v>
      </c>
      <c r="H75" s="158" t="str">
        <f t="shared" si="5"/>
        <v/>
      </c>
    </row>
    <row r="76" s="145" customFormat="1" customHeight="1" spans="1:8">
      <c r="A76" s="126"/>
      <c r="B76" s="126"/>
      <c r="C76" s="126"/>
      <c r="D76" s="158" t="str">
        <f t="shared" ref="D76:D107" si="6">IF(OR(VALUE(C76)=0,ISERROR(C76/B76-1)),"",C76/B76-1)</f>
        <v/>
      </c>
      <c r="E76" s="127" t="s">
        <v>194</v>
      </c>
      <c r="F76" s="156">
        <f>SUM(F77:F86)</f>
        <v>243.45</v>
      </c>
      <c r="G76" s="156">
        <f>公共预算草案按经济分类!B77</f>
        <v>336.1</v>
      </c>
      <c r="H76" s="158">
        <f t="shared" si="5"/>
        <v>0.380570959129185</v>
      </c>
    </row>
    <row r="77" s="145" customFormat="1" customHeight="1" spans="1:8">
      <c r="A77" s="126"/>
      <c r="B77" s="126"/>
      <c r="C77" s="126"/>
      <c r="D77" s="158" t="str">
        <f t="shared" si="6"/>
        <v/>
      </c>
      <c r="E77" s="129" t="s">
        <v>195</v>
      </c>
      <c r="F77" s="126">
        <v>211.38</v>
      </c>
      <c r="G77" s="156">
        <f>公共预算草案按经济分类!B78</f>
        <v>305.29</v>
      </c>
      <c r="H77" s="158">
        <f t="shared" si="5"/>
        <v>0.44427098117135</v>
      </c>
    </row>
    <row r="78" s="145" customFormat="1" customHeight="1" spans="1:8">
      <c r="A78" s="126"/>
      <c r="B78" s="126"/>
      <c r="C78" s="126"/>
      <c r="D78" s="158" t="str">
        <f t="shared" si="6"/>
        <v/>
      </c>
      <c r="E78" s="129" t="s">
        <v>196</v>
      </c>
      <c r="F78" s="126"/>
      <c r="G78" s="156">
        <f>公共预算草案按经济分类!B79</f>
        <v>0</v>
      </c>
      <c r="H78" s="158" t="str">
        <f t="shared" si="5"/>
        <v/>
      </c>
    </row>
    <row r="79" s="145" customFormat="1" customHeight="1" spans="1:8">
      <c r="A79" s="126"/>
      <c r="B79" s="126"/>
      <c r="C79" s="126"/>
      <c r="D79" s="158" t="str">
        <f t="shared" si="6"/>
        <v/>
      </c>
      <c r="E79" s="129" t="s">
        <v>197</v>
      </c>
      <c r="F79" s="126"/>
      <c r="G79" s="156">
        <f>公共预算草案按经济分类!B80</f>
        <v>0</v>
      </c>
      <c r="H79" s="158" t="str">
        <f t="shared" si="5"/>
        <v/>
      </c>
    </row>
    <row r="80" s="145" customFormat="1" customHeight="1" spans="1:8">
      <c r="A80" s="126"/>
      <c r="B80" s="126"/>
      <c r="C80" s="126"/>
      <c r="D80" s="158" t="str">
        <f t="shared" si="6"/>
        <v/>
      </c>
      <c r="E80" s="129" t="s">
        <v>198</v>
      </c>
      <c r="F80" s="126"/>
      <c r="G80" s="156">
        <f>公共预算草案按经济分类!B81</f>
        <v>0</v>
      </c>
      <c r="H80" s="158" t="str">
        <f t="shared" si="5"/>
        <v/>
      </c>
    </row>
    <row r="81" s="145" customFormat="1" customHeight="1" spans="1:8">
      <c r="A81" s="126"/>
      <c r="B81" s="126"/>
      <c r="C81" s="126"/>
      <c r="D81" s="158" t="str">
        <f t="shared" si="6"/>
        <v/>
      </c>
      <c r="E81" s="129" t="s">
        <v>199</v>
      </c>
      <c r="F81" s="126"/>
      <c r="G81" s="156">
        <f>公共预算草案按经济分类!B82</f>
        <v>0</v>
      </c>
      <c r="H81" s="158" t="str">
        <f t="shared" si="5"/>
        <v/>
      </c>
    </row>
    <row r="82" s="145" customFormat="1" customHeight="1" spans="1:8">
      <c r="A82" s="126"/>
      <c r="B82" s="126"/>
      <c r="C82" s="126"/>
      <c r="D82" s="158" t="str">
        <f t="shared" si="6"/>
        <v/>
      </c>
      <c r="E82" s="129" t="s">
        <v>200</v>
      </c>
      <c r="F82" s="126"/>
      <c r="G82" s="156">
        <f>公共预算草案按经济分类!B83</f>
        <v>0</v>
      </c>
      <c r="H82" s="158" t="str">
        <f t="shared" si="5"/>
        <v/>
      </c>
    </row>
    <row r="83" s="145" customFormat="1" customHeight="1" spans="1:8">
      <c r="A83" s="126"/>
      <c r="B83" s="126"/>
      <c r="C83" s="126"/>
      <c r="D83" s="158" t="str">
        <f t="shared" si="6"/>
        <v/>
      </c>
      <c r="E83" s="129" t="s">
        <v>201</v>
      </c>
      <c r="F83" s="126">
        <v>32.07</v>
      </c>
      <c r="G83" s="156">
        <f>公共预算草案按经济分类!B84</f>
        <v>30.81</v>
      </c>
      <c r="H83" s="158">
        <f t="shared" si="5"/>
        <v>-0.039289055191768</v>
      </c>
    </row>
    <row r="84" s="145" customFormat="1" customHeight="1" spans="1:8">
      <c r="A84" s="126"/>
      <c r="B84" s="126"/>
      <c r="C84" s="126"/>
      <c r="D84" s="158" t="str">
        <f t="shared" si="6"/>
        <v/>
      </c>
      <c r="E84" s="129" t="s">
        <v>202</v>
      </c>
      <c r="F84" s="126"/>
      <c r="G84" s="156">
        <f>公共预算草案按经济分类!B85</f>
        <v>0</v>
      </c>
      <c r="H84" s="158" t="str">
        <f t="shared" si="5"/>
        <v/>
      </c>
    </row>
    <row r="85" s="145" customFormat="1" customHeight="1" spans="1:8">
      <c r="A85" s="126"/>
      <c r="B85" s="126"/>
      <c r="C85" s="126"/>
      <c r="D85" s="158" t="str">
        <f t="shared" si="6"/>
        <v/>
      </c>
      <c r="E85" s="129" t="s">
        <v>203</v>
      </c>
      <c r="F85" s="156"/>
      <c r="G85" s="156">
        <f>公共预算草案按经济分类!B86</f>
        <v>0</v>
      </c>
      <c r="H85" s="158" t="str">
        <f t="shared" si="5"/>
        <v/>
      </c>
    </row>
    <row r="86" s="145" customFormat="1" customHeight="1" spans="1:8">
      <c r="A86" s="126"/>
      <c r="B86" s="126"/>
      <c r="C86" s="126"/>
      <c r="D86" s="158" t="str">
        <f t="shared" si="6"/>
        <v/>
      </c>
      <c r="E86" s="129" t="s">
        <v>204</v>
      </c>
      <c r="F86" s="126"/>
      <c r="G86" s="156">
        <f>公共预算草案按经济分类!B87</f>
        <v>0</v>
      </c>
      <c r="H86" s="158" t="str">
        <f t="shared" si="5"/>
        <v/>
      </c>
    </row>
    <row r="87" s="145" customFormat="1" customHeight="1" spans="1:8">
      <c r="A87" s="126"/>
      <c r="B87" s="126"/>
      <c r="C87" s="126"/>
      <c r="D87" s="158" t="str">
        <f t="shared" si="6"/>
        <v/>
      </c>
      <c r="E87" s="127" t="s">
        <v>205</v>
      </c>
      <c r="F87" s="162">
        <f>SUM(F88:F90)</f>
        <v>50.64</v>
      </c>
      <c r="G87" s="156">
        <f>公共预算草案按经济分类!B88</f>
        <v>73.36</v>
      </c>
      <c r="H87" s="158">
        <f t="shared" si="5"/>
        <v>0.448657187993681</v>
      </c>
    </row>
    <row r="88" s="145" customFormat="1" customHeight="1" spans="1:8">
      <c r="A88" s="126"/>
      <c r="B88" s="126"/>
      <c r="C88" s="126"/>
      <c r="D88" s="158" t="str">
        <f t="shared" si="6"/>
        <v/>
      </c>
      <c r="E88" s="129" t="s">
        <v>206</v>
      </c>
      <c r="F88" s="126"/>
      <c r="G88" s="156">
        <f>公共预算草案按经济分类!B89</f>
        <v>0</v>
      </c>
      <c r="H88" s="158" t="str">
        <f t="shared" si="5"/>
        <v/>
      </c>
    </row>
    <row r="89" s="145" customFormat="1" customHeight="1" spans="1:8">
      <c r="A89" s="126"/>
      <c r="B89" s="126"/>
      <c r="C89" s="126"/>
      <c r="D89" s="158" t="str">
        <f t="shared" si="6"/>
        <v/>
      </c>
      <c r="E89" s="129" t="s">
        <v>207</v>
      </c>
      <c r="F89" s="126">
        <v>50.64</v>
      </c>
      <c r="G89" s="156">
        <f>公共预算草案按经济分类!B90</f>
        <v>73.36</v>
      </c>
      <c r="H89" s="158">
        <f t="shared" si="5"/>
        <v>0.448657187993681</v>
      </c>
    </row>
    <row r="90" s="145" customFormat="1" customHeight="1" spans="1:8">
      <c r="A90" s="126"/>
      <c r="B90" s="126"/>
      <c r="C90" s="126"/>
      <c r="D90" s="158" t="str">
        <f t="shared" si="6"/>
        <v/>
      </c>
      <c r="E90" s="131" t="s">
        <v>208</v>
      </c>
      <c r="F90" s="126"/>
      <c r="G90" s="156">
        <f>公共预算草案按经济分类!B91</f>
        <v>0</v>
      </c>
      <c r="H90" s="158" t="str">
        <f t="shared" si="5"/>
        <v/>
      </c>
    </row>
    <row r="91" s="145" customFormat="1" customHeight="1" spans="1:8">
      <c r="A91" s="126"/>
      <c r="B91" s="126"/>
      <c r="C91" s="126"/>
      <c r="D91" s="158" t="str">
        <f t="shared" si="6"/>
        <v/>
      </c>
      <c r="E91" s="141" t="s">
        <v>209</v>
      </c>
      <c r="F91" s="156">
        <f>SUM(F92:F99)</f>
        <v>0</v>
      </c>
      <c r="G91" s="156">
        <f>公共预算草案按经济分类!B92</f>
        <v>0</v>
      </c>
      <c r="H91" s="158" t="str">
        <f t="shared" si="5"/>
        <v/>
      </c>
    </row>
    <row r="92" s="145" customFormat="1" customHeight="1" spans="1:8">
      <c r="A92" s="126"/>
      <c r="B92" s="126"/>
      <c r="C92" s="126"/>
      <c r="D92" s="158" t="str">
        <f t="shared" si="6"/>
        <v/>
      </c>
      <c r="E92" s="131" t="s">
        <v>210</v>
      </c>
      <c r="F92" s="126"/>
      <c r="G92" s="156">
        <f>公共预算草案按经济分类!B93</f>
        <v>0</v>
      </c>
      <c r="H92" s="158" t="str">
        <f t="shared" si="5"/>
        <v/>
      </c>
    </row>
    <row r="93" s="145" customFormat="1" customHeight="1" spans="1:8">
      <c r="A93" s="126"/>
      <c r="B93" s="126"/>
      <c r="C93" s="126"/>
      <c r="D93" s="158" t="str">
        <f t="shared" si="6"/>
        <v/>
      </c>
      <c r="E93" s="131" t="s">
        <v>211</v>
      </c>
      <c r="F93" s="126"/>
      <c r="G93" s="156">
        <f>公共预算草案按经济分类!B94</f>
        <v>0</v>
      </c>
      <c r="H93" s="158" t="str">
        <f t="shared" si="5"/>
        <v/>
      </c>
    </row>
    <row r="94" s="145" customFormat="1" customHeight="1" spans="1:8">
      <c r="A94" s="126"/>
      <c r="B94" s="126"/>
      <c r="C94" s="126"/>
      <c r="D94" s="158" t="str">
        <f t="shared" si="6"/>
        <v/>
      </c>
      <c r="E94" s="131" t="s">
        <v>212</v>
      </c>
      <c r="F94" s="126"/>
      <c r="G94" s="156">
        <f>公共预算草案按经济分类!B95</f>
        <v>0</v>
      </c>
      <c r="H94" s="158" t="str">
        <f t="shared" si="5"/>
        <v/>
      </c>
    </row>
    <row r="95" s="145" customFormat="1" customHeight="1" spans="1:8">
      <c r="A95" s="126"/>
      <c r="B95" s="126"/>
      <c r="C95" s="126"/>
      <c r="D95" s="158" t="str">
        <f t="shared" si="6"/>
        <v/>
      </c>
      <c r="E95" s="131" t="s">
        <v>213</v>
      </c>
      <c r="F95" s="126"/>
      <c r="G95" s="156">
        <f>公共预算草案按经济分类!B96</f>
        <v>0</v>
      </c>
      <c r="H95" s="158" t="str">
        <f t="shared" si="5"/>
        <v/>
      </c>
    </row>
    <row r="96" s="145" customFormat="1" customHeight="1" spans="1:8">
      <c r="A96" s="126"/>
      <c r="B96" s="126"/>
      <c r="C96" s="126"/>
      <c r="D96" s="158" t="str">
        <f t="shared" si="6"/>
        <v/>
      </c>
      <c r="E96" s="131" t="s">
        <v>214</v>
      </c>
      <c r="F96" s="126"/>
      <c r="G96" s="156">
        <f>公共预算草案按经济分类!B97</f>
        <v>0</v>
      </c>
      <c r="H96" s="158" t="str">
        <f t="shared" si="5"/>
        <v/>
      </c>
    </row>
    <row r="97" s="145" customFormat="1" customHeight="1" spans="1:8">
      <c r="A97" s="126"/>
      <c r="B97" s="126"/>
      <c r="C97" s="126"/>
      <c r="D97" s="158" t="str">
        <f t="shared" si="6"/>
        <v/>
      </c>
      <c r="E97" s="131" t="s">
        <v>215</v>
      </c>
      <c r="F97" s="126"/>
      <c r="G97" s="156">
        <f>公共预算草案按经济分类!B98</f>
        <v>0</v>
      </c>
      <c r="H97" s="158" t="str">
        <f t="shared" si="5"/>
        <v/>
      </c>
    </row>
    <row r="98" s="145" customFormat="1" customHeight="1" spans="1:8">
      <c r="A98" s="126"/>
      <c r="B98" s="126"/>
      <c r="C98" s="126"/>
      <c r="D98" s="158" t="str">
        <f t="shared" si="6"/>
        <v/>
      </c>
      <c r="E98" s="131" t="s">
        <v>216</v>
      </c>
      <c r="F98" s="126"/>
      <c r="G98" s="156">
        <f>公共预算草案按经济分类!B99</f>
        <v>0</v>
      </c>
      <c r="H98" s="158" t="str">
        <f t="shared" si="5"/>
        <v/>
      </c>
    </row>
    <row r="99" s="145" customFormat="1" customHeight="1" spans="1:8">
      <c r="A99" s="126"/>
      <c r="B99" s="126"/>
      <c r="C99" s="126"/>
      <c r="D99" s="158" t="str">
        <f t="shared" si="6"/>
        <v/>
      </c>
      <c r="E99" s="131" t="s">
        <v>217</v>
      </c>
      <c r="F99" s="126"/>
      <c r="G99" s="156">
        <f>公共预算草案按经济分类!B100</f>
        <v>0</v>
      </c>
      <c r="H99" s="158" t="str">
        <f t="shared" si="5"/>
        <v/>
      </c>
    </row>
    <row r="100" s="145" customFormat="1" customHeight="1" spans="1:8">
      <c r="A100" s="163" t="s">
        <v>74</v>
      </c>
      <c r="B100" s="156">
        <f>SUM(B6,B23)</f>
        <v>68.94</v>
      </c>
      <c r="C100" s="156">
        <f>SUM(C6,C23)</f>
        <v>73.77</v>
      </c>
      <c r="D100" s="158">
        <f t="shared" si="6"/>
        <v>0.0700609225413402</v>
      </c>
      <c r="E100" s="163" t="s">
        <v>75</v>
      </c>
      <c r="F100" s="156">
        <f>F6+F34+F41+F62+F76+F87+F91</f>
        <v>837.64</v>
      </c>
      <c r="G100" s="156">
        <f>G6+G34+G41+G62+G76+G87+G91</f>
        <v>1321.67</v>
      </c>
      <c r="H100" s="158">
        <f t="shared" si="5"/>
        <v>0.577849672890502</v>
      </c>
    </row>
    <row r="101" s="145" customFormat="1" customHeight="1" spans="1:8">
      <c r="A101" s="164" t="s">
        <v>77</v>
      </c>
      <c r="B101" s="156">
        <f>B102+B103+B124+B127+B128</f>
        <v>768.7</v>
      </c>
      <c r="C101" s="156">
        <f>C102+C103+C124+C127+C128</f>
        <v>1247.9</v>
      </c>
      <c r="D101" s="158">
        <f t="shared" si="6"/>
        <v>0.623390139196045</v>
      </c>
      <c r="E101" s="165" t="s">
        <v>76</v>
      </c>
      <c r="F101" s="166"/>
      <c r="G101" s="166"/>
      <c r="H101" s="158" t="str">
        <f t="shared" si="5"/>
        <v/>
      </c>
    </row>
    <row r="102" s="145" customFormat="1" customHeight="1" spans="1:8">
      <c r="A102" s="167" t="s">
        <v>79</v>
      </c>
      <c r="B102" s="156"/>
      <c r="C102" s="156"/>
      <c r="D102" s="158" t="str">
        <f t="shared" si="6"/>
        <v/>
      </c>
      <c r="E102" s="165" t="s">
        <v>78</v>
      </c>
      <c r="F102" s="156">
        <f>SUM(F103,F107,F126,F129,F130,)</f>
        <v>0</v>
      </c>
      <c r="G102" s="156">
        <f>SUM(G103,G107,G126,G129,G130,)</f>
        <v>0</v>
      </c>
      <c r="H102" s="158" t="str">
        <f t="shared" si="5"/>
        <v/>
      </c>
    </row>
    <row r="103" s="145" customFormat="1" customHeight="1" spans="1:8">
      <c r="A103" s="167" t="s">
        <v>81</v>
      </c>
      <c r="B103" s="126">
        <f>SUM(B104:B123)</f>
        <v>768.7</v>
      </c>
      <c r="C103" s="126">
        <f>SUM(C104:C123)</f>
        <v>1247.9</v>
      </c>
      <c r="D103" s="158">
        <f t="shared" si="6"/>
        <v>0.623390139196045</v>
      </c>
      <c r="E103" s="165" t="s">
        <v>80</v>
      </c>
      <c r="F103" s="156">
        <f>SUM(F104:F106)</f>
        <v>0</v>
      </c>
      <c r="G103" s="156">
        <f>SUM(G104:G106)</f>
        <v>0</v>
      </c>
      <c r="H103" s="158" t="str">
        <f t="shared" ref="H103:H132" si="7">IF(OR(VALUE(G103)=0,ISERROR(G103/F103-1)),"",G103/F103-1)</f>
        <v/>
      </c>
    </row>
    <row r="104" s="145" customFormat="1" customHeight="1" spans="1:8">
      <c r="A104" s="168" t="s">
        <v>83</v>
      </c>
      <c r="B104" s="126"/>
      <c r="C104" s="126"/>
      <c r="D104" s="158" t="str">
        <f t="shared" si="6"/>
        <v/>
      </c>
      <c r="E104" s="165" t="s">
        <v>82</v>
      </c>
      <c r="F104" s="126"/>
      <c r="G104" s="126"/>
      <c r="H104" s="158" t="str">
        <f t="shared" si="7"/>
        <v/>
      </c>
    </row>
    <row r="105" s="145" customFormat="1" customHeight="1" spans="1:8">
      <c r="A105" s="168" t="s">
        <v>85</v>
      </c>
      <c r="B105" s="126"/>
      <c r="C105" s="126"/>
      <c r="D105" s="158" t="str">
        <f t="shared" si="6"/>
        <v/>
      </c>
      <c r="E105" s="165" t="s">
        <v>84</v>
      </c>
      <c r="F105" s="126"/>
      <c r="G105" s="126"/>
      <c r="H105" s="158" t="str">
        <f t="shared" si="7"/>
        <v/>
      </c>
    </row>
    <row r="106" s="145" customFormat="1" customHeight="1" spans="1:8">
      <c r="A106" s="169" t="s">
        <v>87</v>
      </c>
      <c r="B106" s="170">
        <v>768.7</v>
      </c>
      <c r="C106" s="157">
        <v>1247.9</v>
      </c>
      <c r="D106" s="158">
        <f t="shared" si="6"/>
        <v>0.623390139196045</v>
      </c>
      <c r="E106" s="165" t="s">
        <v>218</v>
      </c>
      <c r="F106" s="126"/>
      <c r="G106" s="126"/>
      <c r="H106" s="158" t="str">
        <f t="shared" si="7"/>
        <v/>
      </c>
    </row>
    <row r="107" s="145" customFormat="1" customHeight="1" spans="1:8">
      <c r="A107" s="168" t="s">
        <v>89</v>
      </c>
      <c r="B107" s="156"/>
      <c r="C107" s="156"/>
      <c r="D107" s="158" t="str">
        <f t="shared" si="6"/>
        <v/>
      </c>
      <c r="E107" s="165" t="s">
        <v>86</v>
      </c>
      <c r="F107" s="156">
        <f>SUM(F108)</f>
        <v>0</v>
      </c>
      <c r="G107" s="156">
        <f>SUM(G108)</f>
        <v>0</v>
      </c>
      <c r="H107" s="158" t="str">
        <f t="shared" si="7"/>
        <v/>
      </c>
    </row>
    <row r="108" s="145" customFormat="1" customHeight="1" spans="1:8">
      <c r="A108" s="168" t="s">
        <v>90</v>
      </c>
      <c r="B108" s="126"/>
      <c r="C108" s="126"/>
      <c r="D108" s="158" t="str">
        <f t="shared" ref="D108:D132" si="8">IF(OR(VALUE(C108)=0,ISERROR(C108/B108-1)),"",C108/B108-1)</f>
        <v/>
      </c>
      <c r="E108" s="165" t="s">
        <v>88</v>
      </c>
      <c r="F108" s="126"/>
      <c r="G108" s="126"/>
      <c r="H108" s="158" t="str">
        <f t="shared" si="7"/>
        <v/>
      </c>
    </row>
    <row r="109" s="145" customFormat="1" customHeight="1" spans="1:8">
      <c r="A109" s="168" t="s">
        <v>91</v>
      </c>
      <c r="B109" s="126"/>
      <c r="C109" s="126"/>
      <c r="D109" s="158" t="str">
        <f t="shared" si="8"/>
        <v/>
      </c>
      <c r="F109" s="126"/>
      <c r="G109" s="126"/>
      <c r="H109" s="158" t="str">
        <f t="shared" si="7"/>
        <v/>
      </c>
    </row>
    <row r="110" s="145" customFormat="1" customHeight="1" spans="1:8">
      <c r="A110" s="171" t="s">
        <v>92</v>
      </c>
      <c r="B110" s="126"/>
      <c r="C110" s="126"/>
      <c r="D110" s="158" t="str">
        <f t="shared" si="8"/>
        <v/>
      </c>
      <c r="E110" s="126"/>
      <c r="F110" s="126"/>
      <c r="G110" s="126"/>
      <c r="H110" s="158" t="str">
        <f t="shared" si="7"/>
        <v/>
      </c>
    </row>
    <row r="111" s="145" customFormat="1" customHeight="1" spans="1:8">
      <c r="A111" s="168" t="s">
        <v>93</v>
      </c>
      <c r="B111" s="126"/>
      <c r="C111" s="126"/>
      <c r="D111" s="158" t="str">
        <f t="shared" si="8"/>
        <v/>
      </c>
      <c r="E111" s="126"/>
      <c r="F111" s="126"/>
      <c r="G111" s="126"/>
      <c r="H111" s="158" t="str">
        <f t="shared" si="7"/>
        <v/>
      </c>
    </row>
    <row r="112" s="145" customFormat="1" customHeight="1" spans="1:8">
      <c r="A112" s="168" t="s">
        <v>94</v>
      </c>
      <c r="B112" s="126"/>
      <c r="C112" s="126"/>
      <c r="D112" s="158" t="str">
        <f t="shared" si="8"/>
        <v/>
      </c>
      <c r="E112" s="126"/>
      <c r="F112" s="126"/>
      <c r="G112" s="126"/>
      <c r="H112" s="158" t="str">
        <f t="shared" si="7"/>
        <v/>
      </c>
    </row>
    <row r="113" s="145" customFormat="1" customHeight="1" spans="1:8">
      <c r="A113" s="168" t="s">
        <v>95</v>
      </c>
      <c r="B113" s="126"/>
      <c r="C113" s="126"/>
      <c r="D113" s="158" t="str">
        <f t="shared" si="8"/>
        <v/>
      </c>
      <c r="E113" s="126"/>
      <c r="F113" s="126"/>
      <c r="G113" s="126"/>
      <c r="H113" s="158" t="str">
        <f t="shared" si="7"/>
        <v/>
      </c>
    </row>
    <row r="114" s="145" customFormat="1" customHeight="1" spans="1:8">
      <c r="A114" s="168" t="s">
        <v>96</v>
      </c>
      <c r="B114" s="126"/>
      <c r="C114" s="126"/>
      <c r="D114" s="158" t="str">
        <f t="shared" si="8"/>
        <v/>
      </c>
      <c r="E114" s="126"/>
      <c r="F114" s="126"/>
      <c r="G114" s="126"/>
      <c r="H114" s="158" t="str">
        <f t="shared" si="7"/>
        <v/>
      </c>
    </row>
    <row r="115" s="145" customFormat="1" customHeight="1" spans="1:8">
      <c r="A115" s="168" t="s">
        <v>97</v>
      </c>
      <c r="B115" s="126"/>
      <c r="C115" s="126"/>
      <c r="D115" s="158" t="str">
        <f t="shared" si="8"/>
        <v/>
      </c>
      <c r="E115" s="126"/>
      <c r="F115" s="126"/>
      <c r="G115" s="126"/>
      <c r="H115" s="158" t="str">
        <f t="shared" si="7"/>
        <v/>
      </c>
    </row>
    <row r="116" s="145" customFormat="1" customHeight="1" spans="1:8">
      <c r="A116" s="168" t="s">
        <v>98</v>
      </c>
      <c r="B116" s="126"/>
      <c r="C116" s="126"/>
      <c r="D116" s="158" t="str">
        <f t="shared" si="8"/>
        <v/>
      </c>
      <c r="E116" s="126"/>
      <c r="F116" s="126"/>
      <c r="G116" s="126"/>
      <c r="H116" s="158" t="str">
        <f t="shared" si="7"/>
        <v/>
      </c>
    </row>
    <row r="117" s="145" customFormat="1" customHeight="1" spans="1:8">
      <c r="A117" s="168" t="s">
        <v>99</v>
      </c>
      <c r="B117" s="126"/>
      <c r="C117" s="126"/>
      <c r="D117" s="158" t="str">
        <f t="shared" si="8"/>
        <v/>
      </c>
      <c r="E117" s="126"/>
      <c r="F117" s="126"/>
      <c r="G117" s="126"/>
      <c r="H117" s="158" t="str">
        <f t="shared" si="7"/>
        <v/>
      </c>
    </row>
    <row r="118" s="145" customFormat="1" customHeight="1" spans="1:8">
      <c r="A118" s="168" t="s">
        <v>100</v>
      </c>
      <c r="B118" s="126"/>
      <c r="C118" s="126"/>
      <c r="D118" s="158" t="str">
        <f t="shared" si="8"/>
        <v/>
      </c>
      <c r="E118" s="126"/>
      <c r="F118" s="126"/>
      <c r="G118" s="126"/>
      <c r="H118" s="158" t="str">
        <f t="shared" si="7"/>
        <v/>
      </c>
    </row>
    <row r="119" s="145" customFormat="1" customHeight="1" spans="1:8">
      <c r="A119" s="168" t="s">
        <v>101</v>
      </c>
      <c r="B119" s="126"/>
      <c r="C119" s="126"/>
      <c r="D119" s="158" t="str">
        <f t="shared" si="8"/>
        <v/>
      </c>
      <c r="E119" s="126"/>
      <c r="F119" s="126"/>
      <c r="G119" s="126"/>
      <c r="H119" s="158" t="str">
        <f t="shared" si="7"/>
        <v/>
      </c>
    </row>
    <row r="120" s="145" customFormat="1" customHeight="1" spans="1:8">
      <c r="A120" s="168" t="s">
        <v>102</v>
      </c>
      <c r="B120" s="126"/>
      <c r="C120" s="126"/>
      <c r="D120" s="158" t="str">
        <f t="shared" si="8"/>
        <v/>
      </c>
      <c r="E120" s="126"/>
      <c r="F120" s="126"/>
      <c r="G120" s="126"/>
      <c r="H120" s="158" t="str">
        <f t="shared" si="7"/>
        <v/>
      </c>
    </row>
    <row r="121" s="145" customFormat="1" customHeight="1" spans="1:8">
      <c r="A121" s="168" t="s">
        <v>103</v>
      </c>
      <c r="B121" s="126"/>
      <c r="C121" s="126"/>
      <c r="D121" s="158" t="str">
        <f t="shared" si="8"/>
        <v/>
      </c>
      <c r="E121" s="126"/>
      <c r="F121" s="126"/>
      <c r="G121" s="126"/>
      <c r="H121" s="158" t="str">
        <f t="shared" si="7"/>
        <v/>
      </c>
    </row>
    <row r="122" s="145" customFormat="1" customHeight="1" spans="1:8">
      <c r="A122" s="168" t="s">
        <v>104</v>
      </c>
      <c r="B122" s="126"/>
      <c r="C122" s="126"/>
      <c r="D122" s="158" t="str">
        <f t="shared" si="8"/>
        <v/>
      </c>
      <c r="E122" s="126"/>
      <c r="F122" s="126"/>
      <c r="G122" s="126"/>
      <c r="H122" s="158" t="str">
        <f t="shared" si="7"/>
        <v/>
      </c>
    </row>
    <row r="123" s="145" customFormat="1" customHeight="1" spans="1:8">
      <c r="A123" s="171" t="s">
        <v>105</v>
      </c>
      <c r="B123" s="156">
        <f>SUM(B124:B125)</f>
        <v>0</v>
      </c>
      <c r="C123" s="156">
        <f>SUM(C124:C125)</f>
        <v>0</v>
      </c>
      <c r="D123" s="158" t="str">
        <f t="shared" si="8"/>
        <v/>
      </c>
      <c r="E123" s="172"/>
      <c r="F123" s="126"/>
      <c r="G123" s="126"/>
      <c r="H123" s="158" t="str">
        <f t="shared" si="7"/>
        <v/>
      </c>
    </row>
    <row r="124" s="145" customFormat="1" customHeight="1" spans="1:8">
      <c r="A124" s="167" t="s">
        <v>107</v>
      </c>
      <c r="B124" s="126">
        <f>SUM(B125:B126)</f>
        <v>0</v>
      </c>
      <c r="C124" s="126">
        <f>SUM(C125:C126)</f>
        <v>0</v>
      </c>
      <c r="D124" s="158" t="str">
        <f t="shared" si="8"/>
        <v/>
      </c>
      <c r="E124" s="173"/>
      <c r="F124" s="126"/>
      <c r="G124" s="126"/>
      <c r="H124" s="158" t="str">
        <f t="shared" si="7"/>
        <v/>
      </c>
    </row>
    <row r="125" s="145" customFormat="1" customHeight="1" spans="1:8">
      <c r="A125" s="168" t="s">
        <v>109</v>
      </c>
      <c r="B125" s="126"/>
      <c r="C125" s="126"/>
      <c r="D125" s="158" t="str">
        <f t="shared" si="8"/>
        <v/>
      </c>
      <c r="E125" s="173"/>
      <c r="F125" s="126"/>
      <c r="G125" s="126"/>
      <c r="H125" s="158" t="str">
        <f t="shared" si="7"/>
        <v/>
      </c>
    </row>
    <row r="126" s="145" customFormat="1" customHeight="1" spans="1:8">
      <c r="A126" s="168" t="s">
        <v>111</v>
      </c>
      <c r="B126" s="156">
        <f>SUM(B127:B128)</f>
        <v>0</v>
      </c>
      <c r="C126" s="156">
        <f>SUM(C127:C128)</f>
        <v>0</v>
      </c>
      <c r="D126" s="158" t="str">
        <f t="shared" si="8"/>
        <v/>
      </c>
      <c r="E126" s="172" t="s">
        <v>106</v>
      </c>
      <c r="F126" s="126">
        <f>SUM(F127:F128)</f>
        <v>0</v>
      </c>
      <c r="G126" s="126">
        <f>SUM(G127:G128)</f>
        <v>0</v>
      </c>
      <c r="H126" s="158" t="str">
        <f t="shared" si="7"/>
        <v/>
      </c>
    </row>
    <row r="127" s="145" customFormat="1" customHeight="1" spans="1:8">
      <c r="A127" s="174" t="s">
        <v>113</v>
      </c>
      <c r="B127" s="126"/>
      <c r="C127" s="126"/>
      <c r="D127" s="158" t="str">
        <f t="shared" si="8"/>
        <v/>
      </c>
      <c r="E127" s="173" t="s">
        <v>219</v>
      </c>
      <c r="F127" s="126"/>
      <c r="G127" s="126"/>
      <c r="H127" s="158" t="str">
        <f t="shared" si="7"/>
        <v/>
      </c>
    </row>
    <row r="128" s="145" customFormat="1" customHeight="1" spans="1:8">
      <c r="A128" s="167" t="s">
        <v>115</v>
      </c>
      <c r="B128" s="126"/>
      <c r="C128" s="126"/>
      <c r="D128" s="158" t="str">
        <f t="shared" si="8"/>
        <v/>
      </c>
      <c r="E128" s="173" t="s">
        <v>220</v>
      </c>
      <c r="F128" s="126"/>
      <c r="G128" s="126"/>
      <c r="H128" s="158" t="str">
        <f t="shared" si="7"/>
        <v/>
      </c>
    </row>
    <row r="129" s="145" customFormat="1" customHeight="1" spans="1:8">
      <c r="A129" s="167" t="s">
        <v>117</v>
      </c>
      <c r="B129" s="156"/>
      <c r="C129" s="156"/>
      <c r="D129" s="158" t="str">
        <f t="shared" si="8"/>
        <v/>
      </c>
      <c r="E129" s="172" t="s">
        <v>112</v>
      </c>
      <c r="F129" s="126"/>
      <c r="G129" s="126"/>
      <c r="H129" s="158" t="str">
        <f t="shared" si="7"/>
        <v/>
      </c>
    </row>
    <row r="130" s="145" customFormat="1" customHeight="1" spans="1:8">
      <c r="A130" s="172"/>
      <c r="B130" s="126"/>
      <c r="C130" s="126"/>
      <c r="D130" s="158" t="str">
        <f t="shared" si="8"/>
        <v/>
      </c>
      <c r="E130" s="172" t="s">
        <v>114</v>
      </c>
      <c r="F130" s="126"/>
      <c r="G130" s="156"/>
      <c r="H130" s="158" t="str">
        <f t="shared" si="7"/>
        <v/>
      </c>
    </row>
    <row r="131" s="145" customFormat="1" customHeight="1" spans="1:8">
      <c r="A131" s="175" t="s">
        <v>71</v>
      </c>
      <c r="B131" s="126"/>
      <c r="C131" s="126"/>
      <c r="D131" s="158" t="str">
        <f t="shared" si="8"/>
        <v/>
      </c>
      <c r="E131" s="176" t="s">
        <v>116</v>
      </c>
      <c r="F131" s="126"/>
      <c r="G131" s="126"/>
      <c r="H131" s="158" t="str">
        <f t="shared" si="7"/>
        <v/>
      </c>
    </row>
    <row r="132" s="145" customFormat="1" customHeight="1" spans="1:8">
      <c r="A132" s="163" t="s">
        <v>118</v>
      </c>
      <c r="B132" s="156">
        <f>SUM(B31:B101)</f>
        <v>837.64</v>
      </c>
      <c r="C132" s="156">
        <f>SUM(C31:C101)</f>
        <v>1321.67</v>
      </c>
      <c r="D132" s="158">
        <f t="shared" si="8"/>
        <v>0.577849672890502</v>
      </c>
      <c r="E132" s="163" t="s">
        <v>119</v>
      </c>
      <c r="F132" s="156">
        <f>SUM(F100,F101,F102)</f>
        <v>837.64</v>
      </c>
      <c r="G132" s="156">
        <f>SUM(G100,G101,G102)</f>
        <v>1321.67</v>
      </c>
      <c r="H132" s="158">
        <f t="shared" si="7"/>
        <v>0.577849672890502</v>
      </c>
    </row>
    <row r="133" s="143" customFormat="1" customHeight="1"/>
    <row r="134" s="143" customFormat="1" customHeight="1"/>
    <row r="135" s="143" customFormat="1" customHeight="1"/>
    <row r="136" s="143" customFormat="1" customHeight="1"/>
    <row r="137" s="143" customFormat="1" customHeight="1"/>
    <row r="138" s="143" customFormat="1" customHeight="1"/>
    <row r="139" s="143" customFormat="1" customHeight="1"/>
    <row r="140" s="143" customFormat="1" customHeight="1"/>
    <row r="141" s="143" customFormat="1" customHeight="1"/>
    <row r="142" s="143" customFormat="1" customHeight="1"/>
    <row r="143" s="143" customFormat="1" customHeight="1"/>
    <row r="144" s="143" customFormat="1" customHeight="1"/>
    <row r="145" s="143" customFormat="1" customHeight="1"/>
    <row r="146" s="143" customFormat="1" customHeight="1"/>
    <row r="147" s="143" customFormat="1" customHeight="1"/>
    <row r="148" s="143" customFormat="1" customHeight="1"/>
    <row r="149" s="143" customFormat="1" customHeight="1"/>
    <row r="150" s="143" customFormat="1" customHeight="1"/>
    <row r="151" s="143" customFormat="1" customHeight="1"/>
    <row r="152" s="143" customFormat="1" customHeight="1"/>
    <row r="153" s="143" customFormat="1" customHeight="1"/>
    <row r="154" s="143" customFormat="1" customHeight="1"/>
    <row r="155" s="143" customFormat="1" customHeight="1"/>
    <row r="156" s="143" customFormat="1" customHeight="1"/>
    <row r="157" s="143" customFormat="1" customHeight="1"/>
    <row r="158" s="143" customFormat="1" customHeight="1"/>
    <row r="159" s="143" customFormat="1" customHeight="1"/>
    <row r="160" s="143" customFormat="1" customHeight="1"/>
    <row r="161" s="143" customFormat="1" customHeight="1"/>
    <row r="162" s="143" customFormat="1" customHeight="1"/>
    <row r="163" s="143" customFormat="1" customHeight="1"/>
    <row r="164" s="143" customFormat="1" customHeight="1"/>
    <row r="165" s="143" customFormat="1" customHeight="1"/>
    <row r="166" s="143" customFormat="1" customHeight="1"/>
    <row r="167" s="143" customFormat="1" customHeight="1"/>
    <row r="168" s="143" customFormat="1" customHeight="1"/>
    <row r="169" s="143" customFormat="1" customHeight="1"/>
    <row r="170" s="143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1:A129">
    <cfRule type="expression" dxfId="0" priority="1" stopIfTrue="1">
      <formula>"len($A:$A)=3"</formula>
    </cfRule>
  </conditionalFormatting>
  <conditionalFormatting sqref="E12:F12 A130:A131 E124:G125 E129:G130">
    <cfRule type="expression" dxfId="0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zoomScale="115" zoomScaleNormal="115" workbookViewId="0">
      <selection activeCell="E7" sqref="E7"/>
    </sheetView>
  </sheetViews>
  <sheetFormatPr defaultColWidth="9" defaultRowHeight="14.25"/>
  <cols>
    <col min="1" max="1" width="35.5" style="117" customWidth="1"/>
    <col min="2" max="2" width="9.56666666666667" style="117" customWidth="1"/>
    <col min="3" max="3" width="9.75" style="117" customWidth="1"/>
    <col min="4" max="4" width="8" style="117" customWidth="1"/>
    <col min="5" max="5" width="9.35" style="118" customWidth="1"/>
    <col min="6" max="6" width="9.99166666666667" style="117" customWidth="1"/>
    <col min="7" max="7" width="7.71666666666667" style="117" customWidth="1"/>
    <col min="8" max="8" width="6.625" style="117" customWidth="1"/>
    <col min="9" max="9" width="11.4083333333333" style="117" customWidth="1"/>
    <col min="10" max="10" width="7.175" style="117" customWidth="1"/>
    <col min="11" max="11" width="9.45" style="117" customWidth="1"/>
    <col min="12" max="12" width="6.525" style="117" customWidth="1"/>
    <col min="13" max="16384" width="9" style="117"/>
  </cols>
  <sheetData>
    <row r="1" spans="1:1">
      <c r="A1" s="2" t="s">
        <v>221</v>
      </c>
    </row>
    <row r="2" s="115" customFormat="1" ht="25.5" spans="1:12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1:12">
      <c r="A3" s="119"/>
      <c r="B3" s="120" t="s">
        <v>17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ht="12.75" customHeight="1" spans="1:12">
      <c r="A4" s="121" t="s">
        <v>223</v>
      </c>
      <c r="B4" s="121" t="s">
        <v>224</v>
      </c>
      <c r="C4" s="121" t="s">
        <v>225</v>
      </c>
      <c r="D4" s="121"/>
      <c r="E4" s="121"/>
      <c r="F4" s="121"/>
      <c r="G4" s="121"/>
      <c r="H4" s="121"/>
      <c r="I4" s="121"/>
      <c r="J4" s="121"/>
      <c r="K4" s="121"/>
      <c r="L4" s="121"/>
    </row>
    <row r="5" s="116" customFormat="1" ht="48" spans="1:12">
      <c r="A5" s="121"/>
      <c r="B5" s="121"/>
      <c r="C5" s="105" t="s">
        <v>226</v>
      </c>
      <c r="D5" s="105" t="s">
        <v>227</v>
      </c>
      <c r="E5" s="105" t="s">
        <v>228</v>
      </c>
      <c r="F5" s="105" t="s">
        <v>229</v>
      </c>
      <c r="G5" s="105" t="s">
        <v>230</v>
      </c>
      <c r="H5" s="105" t="s">
        <v>231</v>
      </c>
      <c r="I5" s="105" t="s">
        <v>232</v>
      </c>
      <c r="J5" s="105" t="s">
        <v>233</v>
      </c>
      <c r="K5" s="105" t="s">
        <v>234</v>
      </c>
      <c r="L5" s="105" t="s">
        <v>235</v>
      </c>
    </row>
    <row r="6" s="116" customFormat="1" spans="1:12">
      <c r="A6" s="121" t="s">
        <v>236</v>
      </c>
      <c r="B6" s="121">
        <f>B7+B36+B42+B63+B77+B88+B92</f>
        <v>1321.67</v>
      </c>
      <c r="C6" s="121">
        <f>C7+C35+C42+C63+C77+C88+C92</f>
        <v>895.35</v>
      </c>
      <c r="D6" s="121">
        <f t="shared" ref="D6:L6" si="0">D7+D35+D42+D63+D77+D88+D92</f>
        <v>92.992</v>
      </c>
      <c r="E6" s="121">
        <f t="shared" si="0"/>
        <v>326.678</v>
      </c>
      <c r="F6" s="121">
        <f t="shared" si="0"/>
        <v>0</v>
      </c>
      <c r="G6" s="121">
        <f t="shared" si="0"/>
        <v>0</v>
      </c>
      <c r="H6" s="121">
        <f t="shared" si="0"/>
        <v>6.65</v>
      </c>
      <c r="I6" s="121">
        <f t="shared" si="0"/>
        <v>0</v>
      </c>
      <c r="J6" s="121">
        <f t="shared" si="0"/>
        <v>0</v>
      </c>
      <c r="K6" s="121">
        <f t="shared" si="0"/>
        <v>0</v>
      </c>
      <c r="L6" s="121">
        <f t="shared" si="0"/>
        <v>0</v>
      </c>
    </row>
    <row r="7" s="116" customFormat="1" ht="12" customHeight="1" spans="1:12">
      <c r="A7" s="122" t="s">
        <v>124</v>
      </c>
      <c r="B7" s="123">
        <f>SUM(C7:L7)</f>
        <v>584.11</v>
      </c>
      <c r="C7" s="123">
        <f>SUM(C8:C35)</f>
        <v>383.3</v>
      </c>
      <c r="D7" s="123">
        <f t="shared" ref="D7:N7" si="1">SUM(D8:D35)</f>
        <v>75.572</v>
      </c>
      <c r="E7" s="123">
        <f t="shared" si="1"/>
        <v>121.788</v>
      </c>
      <c r="F7" s="123">
        <f t="shared" si="1"/>
        <v>0</v>
      </c>
      <c r="G7" s="123">
        <f t="shared" si="1"/>
        <v>0</v>
      </c>
      <c r="H7" s="123">
        <f t="shared" si="1"/>
        <v>3.45</v>
      </c>
      <c r="I7" s="123">
        <f t="shared" si="1"/>
        <v>0</v>
      </c>
      <c r="J7" s="123">
        <f t="shared" si="1"/>
        <v>0</v>
      </c>
      <c r="K7" s="123">
        <f t="shared" si="1"/>
        <v>0</v>
      </c>
      <c r="L7" s="123">
        <f t="shared" si="1"/>
        <v>0</v>
      </c>
    </row>
    <row r="8" s="116" customFormat="1" ht="12" customHeight="1" spans="1:12">
      <c r="A8" s="124" t="s">
        <v>125</v>
      </c>
      <c r="B8" s="123">
        <f>SUM(C8:L8)</f>
        <v>11.3</v>
      </c>
      <c r="C8" s="125">
        <v>0</v>
      </c>
      <c r="D8" s="125">
        <v>8.292</v>
      </c>
      <c r="E8" s="125">
        <v>3.008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</row>
    <row r="9" s="116" customFormat="1" ht="12" customHeight="1" spans="1:12">
      <c r="A9" s="124" t="s">
        <v>126</v>
      </c>
      <c r="B9" s="123">
        <f t="shared" ref="B9:B40" si="2">SUM(C9:L9)</f>
        <v>1</v>
      </c>
      <c r="C9" s="125">
        <v>0</v>
      </c>
      <c r="D9" s="125">
        <v>1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</row>
    <row r="10" s="116" customFormat="1" ht="12" customHeight="1" spans="1:12">
      <c r="A10" s="124" t="s">
        <v>127</v>
      </c>
      <c r="B10" s="123">
        <f t="shared" si="2"/>
        <v>487.29</v>
      </c>
      <c r="C10" s="125">
        <v>320.97</v>
      </c>
      <c r="D10" s="125">
        <v>46.74</v>
      </c>
      <c r="E10" s="125">
        <v>118.78</v>
      </c>
      <c r="F10" s="125">
        <v>0</v>
      </c>
      <c r="G10" s="125">
        <v>0</v>
      </c>
      <c r="H10" s="125">
        <v>0.8</v>
      </c>
      <c r="I10" s="125">
        <v>0</v>
      </c>
      <c r="J10" s="125">
        <v>0</v>
      </c>
      <c r="K10" s="125">
        <v>0</v>
      </c>
      <c r="L10" s="125">
        <v>0</v>
      </c>
    </row>
    <row r="11" s="116" customFormat="1" ht="12" customHeight="1" spans="1:12">
      <c r="A11" s="124" t="s">
        <v>128</v>
      </c>
      <c r="B11" s="123">
        <f t="shared" si="2"/>
        <v>0</v>
      </c>
      <c r="C11" s="125">
        <v>0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</row>
    <row r="12" s="116" customFormat="1" ht="12" customHeight="1" spans="1:12">
      <c r="A12" s="124" t="s">
        <v>129</v>
      </c>
      <c r="B12" s="123">
        <f t="shared" si="2"/>
        <v>0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5">
        <v>0</v>
      </c>
      <c r="K12" s="125">
        <v>0</v>
      </c>
      <c r="L12" s="125">
        <v>0</v>
      </c>
    </row>
    <row r="13" s="116" customFormat="1" ht="12" customHeight="1" spans="1:12">
      <c r="A13" s="124" t="s">
        <v>130</v>
      </c>
      <c r="B13" s="123">
        <f t="shared" si="2"/>
        <v>24.57</v>
      </c>
      <c r="C13" s="125">
        <v>20.75</v>
      </c>
      <c r="D13" s="125">
        <v>3.82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</row>
    <row r="14" s="116" customFormat="1" ht="12" customHeight="1" spans="1:12">
      <c r="A14" s="124" t="s">
        <v>131</v>
      </c>
      <c r="B14" s="123">
        <f t="shared" si="2"/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</row>
    <row r="15" s="116" customFormat="1" ht="12" customHeight="1" spans="1:12">
      <c r="A15" s="124" t="s">
        <v>132</v>
      </c>
      <c r="B15" s="123">
        <f t="shared" si="2"/>
        <v>0</v>
      </c>
      <c r="C15" s="125">
        <v>0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</row>
    <row r="16" s="116" customFormat="1" ht="12" customHeight="1" spans="1:12">
      <c r="A16" s="124" t="s">
        <v>133</v>
      </c>
      <c r="B16" s="123">
        <f t="shared" si="2"/>
        <v>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25">
        <v>0</v>
      </c>
      <c r="L16" s="125">
        <v>0</v>
      </c>
    </row>
    <row r="17" s="116" customFormat="1" ht="12" customHeight="1" spans="1:12">
      <c r="A17" s="124" t="s">
        <v>134</v>
      </c>
      <c r="B17" s="123">
        <f t="shared" si="2"/>
        <v>0</v>
      </c>
      <c r="C17" s="125">
        <v>0</v>
      </c>
      <c r="D17" s="125">
        <v>0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25">
        <v>0</v>
      </c>
      <c r="L17" s="125">
        <v>0</v>
      </c>
    </row>
    <row r="18" s="116" customFormat="1" ht="12" customHeight="1" spans="1:12">
      <c r="A18" s="124" t="s">
        <v>135</v>
      </c>
      <c r="B18" s="123">
        <f t="shared" si="2"/>
        <v>10.95</v>
      </c>
      <c r="C18" s="125">
        <v>0</v>
      </c>
      <c r="D18" s="125">
        <v>9.85</v>
      </c>
      <c r="E18" s="125">
        <v>0</v>
      </c>
      <c r="F18" s="125">
        <v>0</v>
      </c>
      <c r="G18" s="125">
        <v>0</v>
      </c>
      <c r="H18" s="125">
        <v>1.1</v>
      </c>
      <c r="I18" s="125">
        <v>0</v>
      </c>
      <c r="J18" s="125">
        <v>0</v>
      </c>
      <c r="K18" s="125">
        <v>0</v>
      </c>
      <c r="L18" s="125">
        <v>0</v>
      </c>
    </row>
    <row r="19" s="116" customFormat="1" ht="12" customHeight="1" spans="1:12">
      <c r="A19" s="124" t="s">
        <v>136</v>
      </c>
      <c r="B19" s="123">
        <f t="shared" si="2"/>
        <v>0</v>
      </c>
      <c r="C19" s="125">
        <v>0</v>
      </c>
      <c r="D19" s="125">
        <v>0</v>
      </c>
      <c r="E19" s="125">
        <v>0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25">
        <v>0</v>
      </c>
    </row>
    <row r="20" s="116" customFormat="1" ht="12" customHeight="1" spans="1:12">
      <c r="A20" s="124" t="s">
        <v>137</v>
      </c>
      <c r="B20" s="123">
        <f t="shared" si="2"/>
        <v>0</v>
      </c>
      <c r="C20" s="125">
        <v>0</v>
      </c>
      <c r="D20" s="125">
        <v>0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</row>
    <row r="21" s="116" customFormat="1" ht="12" customHeight="1" spans="1:12">
      <c r="A21" s="124" t="s">
        <v>138</v>
      </c>
      <c r="B21" s="123">
        <f t="shared" si="2"/>
        <v>0</v>
      </c>
      <c r="C21" s="125">
        <v>0</v>
      </c>
      <c r="D21" s="125">
        <v>0</v>
      </c>
      <c r="E21" s="125">
        <v>0</v>
      </c>
      <c r="F21" s="125">
        <v>0</v>
      </c>
      <c r="G21" s="125">
        <v>0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</row>
    <row r="22" s="116" customFormat="1" ht="12" customHeight="1" spans="1:12">
      <c r="A22" s="124" t="s">
        <v>139</v>
      </c>
      <c r="B22" s="123">
        <f t="shared" si="2"/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25">
        <v>0</v>
      </c>
      <c r="L22" s="125">
        <v>0</v>
      </c>
    </row>
    <row r="23" s="116" customFormat="1" ht="12" customHeight="1" spans="1:12">
      <c r="A23" s="124" t="s">
        <v>140</v>
      </c>
      <c r="B23" s="123">
        <f t="shared" si="2"/>
        <v>0</v>
      </c>
      <c r="C23" s="125">
        <v>0</v>
      </c>
      <c r="D23" s="125">
        <v>0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</row>
    <row r="24" s="116" customFormat="1" ht="12" customHeight="1" spans="1:12">
      <c r="A24" s="124" t="s">
        <v>141</v>
      </c>
      <c r="B24" s="123">
        <f t="shared" si="2"/>
        <v>0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</row>
    <row r="25" s="116" customFormat="1" ht="12" customHeight="1" spans="1:12">
      <c r="A25" s="124" t="s">
        <v>142</v>
      </c>
      <c r="B25" s="123">
        <f t="shared" si="2"/>
        <v>1.5</v>
      </c>
      <c r="C25" s="125">
        <v>0</v>
      </c>
      <c r="D25" s="125">
        <v>1.5</v>
      </c>
      <c r="E25" s="125">
        <v>0</v>
      </c>
      <c r="F25" s="125">
        <v>0</v>
      </c>
      <c r="G25" s="125">
        <v>0</v>
      </c>
      <c r="H25" s="125">
        <v>0</v>
      </c>
      <c r="I25" s="125">
        <v>0</v>
      </c>
      <c r="J25" s="125">
        <v>0</v>
      </c>
      <c r="K25" s="125">
        <v>0</v>
      </c>
      <c r="L25" s="125">
        <v>0</v>
      </c>
    </row>
    <row r="26" s="116" customFormat="1" ht="12" customHeight="1" spans="1:12">
      <c r="A26" s="124" t="s">
        <v>143</v>
      </c>
      <c r="B26" s="123">
        <f t="shared" si="2"/>
        <v>0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  <c r="H26" s="125">
        <v>0</v>
      </c>
      <c r="I26" s="125">
        <v>0</v>
      </c>
      <c r="J26" s="125">
        <v>0</v>
      </c>
      <c r="K26" s="125">
        <v>0</v>
      </c>
      <c r="L26" s="125">
        <v>0</v>
      </c>
    </row>
    <row r="27" s="116" customFormat="1" ht="12" customHeight="1" spans="1:12">
      <c r="A27" s="124" t="s">
        <v>144</v>
      </c>
      <c r="B27" s="123">
        <f t="shared" si="2"/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  <c r="I27" s="125">
        <v>0</v>
      </c>
      <c r="J27" s="125">
        <v>0</v>
      </c>
      <c r="K27" s="125">
        <v>0</v>
      </c>
      <c r="L27" s="125">
        <v>0</v>
      </c>
    </row>
    <row r="28" s="116" customFormat="1" ht="12" customHeight="1" spans="1:12">
      <c r="A28" s="124" t="s">
        <v>145</v>
      </c>
      <c r="B28" s="123">
        <f t="shared" si="2"/>
        <v>2</v>
      </c>
      <c r="C28" s="125">
        <v>0</v>
      </c>
      <c r="D28" s="125">
        <v>1.86</v>
      </c>
      <c r="E28" s="125">
        <v>0</v>
      </c>
      <c r="F28" s="125">
        <v>0</v>
      </c>
      <c r="G28" s="125">
        <v>0</v>
      </c>
      <c r="H28" s="125">
        <v>0.14</v>
      </c>
      <c r="I28" s="125">
        <v>0</v>
      </c>
      <c r="J28" s="125">
        <v>0</v>
      </c>
      <c r="K28" s="125">
        <v>0</v>
      </c>
      <c r="L28" s="125">
        <v>0</v>
      </c>
    </row>
    <row r="29" s="116" customFormat="1" ht="12" customHeight="1" spans="1:12">
      <c r="A29" s="124" t="s">
        <v>146</v>
      </c>
      <c r="B29" s="123">
        <f t="shared" si="2"/>
        <v>1</v>
      </c>
      <c r="C29" s="125">
        <v>0</v>
      </c>
      <c r="D29" s="125">
        <v>1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</row>
    <row r="30" s="116" customFormat="1" ht="12" customHeight="1" spans="1:12">
      <c r="A30" s="124" t="s">
        <v>147</v>
      </c>
      <c r="B30" s="123">
        <f t="shared" si="2"/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5">
        <v>0</v>
      </c>
      <c r="K30" s="125">
        <v>0</v>
      </c>
      <c r="L30" s="125">
        <v>0</v>
      </c>
    </row>
    <row r="31" s="116" customFormat="1" ht="12" customHeight="1" spans="1:12">
      <c r="A31" s="124" t="s">
        <v>148</v>
      </c>
      <c r="B31" s="123">
        <f t="shared" si="2"/>
        <v>1</v>
      </c>
      <c r="C31" s="125">
        <v>0</v>
      </c>
      <c r="D31" s="125">
        <v>0.79</v>
      </c>
      <c r="E31" s="125">
        <v>0</v>
      </c>
      <c r="F31" s="125">
        <v>0</v>
      </c>
      <c r="G31" s="125">
        <v>0</v>
      </c>
      <c r="H31" s="125">
        <v>0.21</v>
      </c>
      <c r="I31" s="125">
        <v>0</v>
      </c>
      <c r="J31" s="125">
        <v>0</v>
      </c>
      <c r="K31" s="125">
        <v>0</v>
      </c>
      <c r="L31" s="125">
        <v>0</v>
      </c>
    </row>
    <row r="32" s="116" customFormat="1" ht="12" customHeight="1" spans="1:12">
      <c r="A32" s="124" t="s">
        <v>149</v>
      </c>
      <c r="B32" s="123">
        <f t="shared" si="2"/>
        <v>0</v>
      </c>
      <c r="C32" s="125">
        <v>0</v>
      </c>
      <c r="D32" s="125">
        <v>0</v>
      </c>
      <c r="E32" s="125">
        <v>0</v>
      </c>
      <c r="F32" s="125">
        <v>0</v>
      </c>
      <c r="G32" s="125">
        <v>0</v>
      </c>
      <c r="H32" s="125">
        <v>0</v>
      </c>
      <c r="I32" s="125">
        <v>0</v>
      </c>
      <c r="J32" s="125">
        <v>0</v>
      </c>
      <c r="K32" s="125">
        <v>0</v>
      </c>
      <c r="L32" s="125">
        <v>0</v>
      </c>
    </row>
    <row r="33" s="116" customFormat="1" ht="12" customHeight="1" spans="1:12">
      <c r="A33" s="126" t="s">
        <v>150</v>
      </c>
      <c r="B33" s="123">
        <f t="shared" si="2"/>
        <v>0</v>
      </c>
      <c r="C33" s="125">
        <v>0</v>
      </c>
      <c r="D33" s="125">
        <v>0</v>
      </c>
      <c r="E33" s="125">
        <v>0</v>
      </c>
      <c r="F33" s="125">
        <v>0</v>
      </c>
      <c r="G33" s="125">
        <v>0</v>
      </c>
      <c r="H33" s="125">
        <v>0</v>
      </c>
      <c r="I33" s="125">
        <v>0</v>
      </c>
      <c r="J33" s="125">
        <v>0</v>
      </c>
      <c r="K33" s="125">
        <v>0</v>
      </c>
      <c r="L33" s="125">
        <v>0</v>
      </c>
    </row>
    <row r="34" s="116" customFormat="1" ht="12" customHeight="1" spans="1:12">
      <c r="A34" s="126" t="s">
        <v>151</v>
      </c>
      <c r="B34" s="123">
        <f t="shared" si="2"/>
        <v>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5">
        <v>0</v>
      </c>
      <c r="J34" s="125">
        <v>0</v>
      </c>
      <c r="K34" s="125">
        <v>0</v>
      </c>
      <c r="L34" s="125">
        <v>0</v>
      </c>
    </row>
    <row r="35" s="116" customFormat="1" ht="12" customHeight="1" spans="1:12">
      <c r="A35" s="127" t="s">
        <v>152</v>
      </c>
      <c r="B35" s="123">
        <f t="shared" si="2"/>
        <v>43.5</v>
      </c>
      <c r="C35" s="128">
        <f>SUM(C36:C41)</f>
        <v>41.58</v>
      </c>
      <c r="D35" s="128">
        <f t="shared" ref="D35:L35" si="3">SUM(D36:D41)</f>
        <v>0.72</v>
      </c>
      <c r="E35" s="128">
        <f t="shared" si="3"/>
        <v>0</v>
      </c>
      <c r="F35" s="128">
        <f t="shared" si="3"/>
        <v>0</v>
      </c>
      <c r="G35" s="128">
        <f t="shared" si="3"/>
        <v>0</v>
      </c>
      <c r="H35" s="128">
        <f t="shared" si="3"/>
        <v>1.2</v>
      </c>
      <c r="I35" s="128">
        <f t="shared" si="3"/>
        <v>0</v>
      </c>
      <c r="J35" s="128">
        <f t="shared" si="3"/>
        <v>0</v>
      </c>
      <c r="K35" s="128">
        <f t="shared" si="3"/>
        <v>0</v>
      </c>
      <c r="L35" s="128">
        <f t="shared" si="3"/>
        <v>0</v>
      </c>
    </row>
    <row r="36" spans="1:12">
      <c r="A36" s="129" t="s">
        <v>153</v>
      </c>
      <c r="B36" s="123">
        <f t="shared" si="2"/>
        <v>43.5</v>
      </c>
      <c r="C36" s="130">
        <v>41.58</v>
      </c>
      <c r="D36" s="130">
        <v>0.72</v>
      </c>
      <c r="E36" s="130"/>
      <c r="F36" s="130"/>
      <c r="G36" s="130"/>
      <c r="H36" s="130">
        <v>1.2</v>
      </c>
      <c r="I36" s="134"/>
      <c r="J36" s="134"/>
      <c r="K36" s="134"/>
      <c r="L36" s="134"/>
    </row>
    <row r="37" spans="1:12">
      <c r="A37" s="131" t="s">
        <v>154</v>
      </c>
      <c r="B37" s="123">
        <f t="shared" si="2"/>
        <v>0</v>
      </c>
      <c r="C37" s="132"/>
      <c r="D37" s="132"/>
      <c r="E37" s="132"/>
      <c r="F37" s="133"/>
      <c r="G37" s="134"/>
      <c r="H37" s="134"/>
      <c r="I37" s="134"/>
      <c r="J37" s="134"/>
      <c r="K37" s="134"/>
      <c r="L37" s="134"/>
    </row>
    <row r="38" spans="1:12">
      <c r="A38" s="129" t="s">
        <v>155</v>
      </c>
      <c r="B38" s="123">
        <f t="shared" si="2"/>
        <v>0</v>
      </c>
      <c r="C38" s="132"/>
      <c r="D38" s="132"/>
      <c r="E38" s="132"/>
      <c r="F38" s="133"/>
      <c r="G38" s="134"/>
      <c r="H38" s="134"/>
      <c r="I38" s="134"/>
      <c r="J38" s="134"/>
      <c r="K38" s="134"/>
      <c r="L38" s="134"/>
    </row>
    <row r="39" spans="1:12">
      <c r="A39" s="129" t="s">
        <v>156</v>
      </c>
      <c r="B39" s="123">
        <f t="shared" si="2"/>
        <v>0</v>
      </c>
      <c r="C39" s="132"/>
      <c r="D39" s="132"/>
      <c r="E39" s="132"/>
      <c r="F39" s="133"/>
      <c r="G39" s="134"/>
      <c r="H39" s="134"/>
      <c r="I39" s="134"/>
      <c r="J39" s="134"/>
      <c r="K39" s="134"/>
      <c r="L39" s="134"/>
    </row>
    <row r="40" spans="1:12">
      <c r="A40" s="129" t="s">
        <v>157</v>
      </c>
      <c r="B40" s="123">
        <f t="shared" si="2"/>
        <v>0</v>
      </c>
      <c r="C40" s="132"/>
      <c r="D40" s="132"/>
      <c r="E40" s="132"/>
      <c r="F40" s="133"/>
      <c r="G40" s="134"/>
      <c r="H40" s="134"/>
      <c r="I40" s="134"/>
      <c r="J40" s="134"/>
      <c r="K40" s="134"/>
      <c r="L40" s="134"/>
    </row>
    <row r="41" spans="1:12">
      <c r="A41" s="129" t="s">
        <v>158</v>
      </c>
      <c r="B41" s="123">
        <f t="shared" ref="B41:B83" si="4">SUM(C41:L41)</f>
        <v>0</v>
      </c>
      <c r="C41" s="133"/>
      <c r="D41" s="133"/>
      <c r="E41" s="133"/>
      <c r="F41" s="133"/>
      <c r="G41" s="134"/>
      <c r="H41" s="134"/>
      <c r="I41" s="134"/>
      <c r="J41" s="134"/>
      <c r="K41" s="134"/>
      <c r="L41" s="134"/>
    </row>
    <row r="42" spans="1:12">
      <c r="A42" s="127" t="s">
        <v>159</v>
      </c>
      <c r="B42" s="123">
        <f t="shared" si="4"/>
        <v>283.62</v>
      </c>
      <c r="C42" s="128">
        <f>SUM(C43:C60)</f>
        <v>113.19</v>
      </c>
      <c r="D42" s="128">
        <f>SUM(D43:D60)</f>
        <v>4.2</v>
      </c>
      <c r="E42" s="128">
        <f>SUM(E43:E60)</f>
        <v>166.23</v>
      </c>
      <c r="F42" s="128">
        <f t="shared" ref="F42:N42" si="5">SUM(F43:F60)</f>
        <v>0</v>
      </c>
      <c r="G42" s="128">
        <f t="shared" si="5"/>
        <v>0</v>
      </c>
      <c r="H42" s="128">
        <f t="shared" si="5"/>
        <v>0</v>
      </c>
      <c r="I42" s="128">
        <f t="shared" si="5"/>
        <v>0</v>
      </c>
      <c r="J42" s="128">
        <f t="shared" si="5"/>
        <v>0</v>
      </c>
      <c r="K42" s="128">
        <f t="shared" si="5"/>
        <v>0</v>
      </c>
      <c r="L42" s="128">
        <f t="shared" si="5"/>
        <v>0</v>
      </c>
    </row>
    <row r="43" spans="1:12">
      <c r="A43" s="129" t="s">
        <v>160</v>
      </c>
      <c r="B43" s="123">
        <f t="shared" si="4"/>
        <v>23.61</v>
      </c>
      <c r="C43" s="133">
        <v>20.79</v>
      </c>
      <c r="D43" s="133">
        <v>2.82</v>
      </c>
      <c r="E43" s="133"/>
      <c r="F43" s="133"/>
      <c r="G43" s="133"/>
      <c r="H43" s="133"/>
      <c r="I43" s="133"/>
      <c r="J43" s="133"/>
      <c r="K43" s="134"/>
      <c r="L43" s="134"/>
    </row>
    <row r="44" spans="1:12">
      <c r="A44" s="129" t="s">
        <v>161</v>
      </c>
      <c r="B44" s="123">
        <f t="shared" si="4"/>
        <v>0</v>
      </c>
      <c r="C44" s="132"/>
      <c r="D44" s="132"/>
      <c r="E44" s="132"/>
      <c r="F44" s="132"/>
      <c r="G44" s="133"/>
      <c r="H44" s="133"/>
      <c r="I44" s="133"/>
      <c r="J44" s="133"/>
      <c r="K44" s="134"/>
      <c r="L44" s="134"/>
    </row>
    <row r="45" spans="1:12">
      <c r="A45" s="129" t="s">
        <v>162</v>
      </c>
      <c r="B45" s="123">
        <f t="shared" si="4"/>
        <v>0</v>
      </c>
      <c r="C45" s="132"/>
      <c r="D45" s="132"/>
      <c r="E45" s="132"/>
      <c r="F45" s="132"/>
      <c r="G45" s="133"/>
      <c r="H45" s="133"/>
      <c r="I45" s="133"/>
      <c r="J45" s="133"/>
      <c r="K45" s="134"/>
      <c r="L45" s="134"/>
    </row>
    <row r="46" spans="1:12">
      <c r="A46" s="129" t="s">
        <v>163</v>
      </c>
      <c r="B46" s="123">
        <f t="shared" si="4"/>
        <v>258.21</v>
      </c>
      <c r="C46" s="132">
        <v>92.4</v>
      </c>
      <c r="D46" s="132">
        <v>1.38</v>
      </c>
      <c r="E46" s="132">
        <v>164.43</v>
      </c>
      <c r="F46" s="132"/>
      <c r="G46" s="133"/>
      <c r="H46" s="133"/>
      <c r="I46" s="133"/>
      <c r="J46" s="133"/>
      <c r="K46" s="134"/>
      <c r="L46" s="134"/>
    </row>
    <row r="47" spans="1:12">
      <c r="A47" s="129" t="s">
        <v>164</v>
      </c>
      <c r="B47" s="123">
        <f t="shared" si="4"/>
        <v>0</v>
      </c>
      <c r="C47" s="132"/>
      <c r="D47" s="132"/>
      <c r="E47" s="132"/>
      <c r="F47" s="132"/>
      <c r="G47" s="133"/>
      <c r="H47" s="133"/>
      <c r="I47" s="133"/>
      <c r="J47" s="133"/>
      <c r="K47" s="134"/>
      <c r="L47" s="134"/>
    </row>
    <row r="48" spans="1:12">
      <c r="A48" s="129" t="s">
        <v>165</v>
      </c>
      <c r="B48" s="123">
        <f t="shared" si="4"/>
        <v>0</v>
      </c>
      <c r="C48" s="132"/>
      <c r="D48" s="132"/>
      <c r="E48" s="132"/>
      <c r="F48" s="132"/>
      <c r="G48" s="133"/>
      <c r="H48" s="133"/>
      <c r="I48" s="133"/>
      <c r="J48" s="133"/>
      <c r="K48" s="134"/>
      <c r="L48" s="134"/>
    </row>
    <row r="49" spans="1:12">
      <c r="A49" s="129" t="s">
        <v>166</v>
      </c>
      <c r="B49" s="123">
        <f t="shared" si="4"/>
        <v>1.8</v>
      </c>
      <c r="C49" s="132"/>
      <c r="D49" s="132"/>
      <c r="E49" s="132">
        <v>1.8</v>
      </c>
      <c r="F49" s="132"/>
      <c r="G49" s="133"/>
      <c r="H49" s="133"/>
      <c r="I49" s="133"/>
      <c r="J49" s="133"/>
      <c r="K49" s="134"/>
      <c r="L49" s="134"/>
    </row>
    <row r="50" spans="1:12">
      <c r="A50" s="129" t="s">
        <v>167</v>
      </c>
      <c r="B50" s="123">
        <f t="shared" si="4"/>
        <v>0</v>
      </c>
      <c r="C50" s="132"/>
      <c r="D50" s="132"/>
      <c r="E50" s="132"/>
      <c r="F50" s="132"/>
      <c r="G50" s="133"/>
      <c r="H50" s="133"/>
      <c r="I50" s="133"/>
      <c r="J50" s="133"/>
      <c r="K50" s="134"/>
      <c r="L50" s="134"/>
    </row>
    <row r="51" spans="1:12">
      <c r="A51" s="129" t="s">
        <v>168</v>
      </c>
      <c r="B51" s="123">
        <f t="shared" si="4"/>
        <v>0</v>
      </c>
      <c r="C51" s="132"/>
      <c r="D51" s="132"/>
      <c r="E51" s="132"/>
      <c r="F51" s="132"/>
      <c r="G51" s="133"/>
      <c r="H51" s="133"/>
      <c r="I51" s="133"/>
      <c r="J51" s="133"/>
      <c r="K51" s="134"/>
      <c r="L51" s="134"/>
    </row>
    <row r="52" spans="1:12">
      <c r="A52" s="129" t="s">
        <v>169</v>
      </c>
      <c r="B52" s="123">
        <f t="shared" si="4"/>
        <v>0</v>
      </c>
      <c r="C52" s="132"/>
      <c r="D52" s="132"/>
      <c r="E52" s="132"/>
      <c r="F52" s="132"/>
      <c r="G52" s="133"/>
      <c r="H52" s="133"/>
      <c r="I52" s="133"/>
      <c r="J52" s="133"/>
      <c r="K52" s="134"/>
      <c r="L52" s="134"/>
    </row>
    <row r="53" spans="1:12">
      <c r="A53" s="129" t="s">
        <v>170</v>
      </c>
      <c r="B53" s="123">
        <f t="shared" si="4"/>
        <v>0</v>
      </c>
      <c r="C53" s="132"/>
      <c r="D53" s="132"/>
      <c r="E53" s="132"/>
      <c r="F53" s="132"/>
      <c r="G53" s="133"/>
      <c r="H53" s="133"/>
      <c r="I53" s="133"/>
      <c r="J53" s="133"/>
      <c r="K53" s="134"/>
      <c r="L53" s="134"/>
    </row>
    <row r="54" spans="1:12">
      <c r="A54" s="129" t="s">
        <v>171</v>
      </c>
      <c r="B54" s="123">
        <f t="shared" si="4"/>
        <v>0</v>
      </c>
      <c r="C54" s="132"/>
      <c r="D54" s="132"/>
      <c r="E54" s="132"/>
      <c r="F54" s="132"/>
      <c r="G54" s="133"/>
      <c r="H54" s="133"/>
      <c r="I54" s="133"/>
      <c r="J54" s="133"/>
      <c r="K54" s="134"/>
      <c r="L54" s="134"/>
    </row>
    <row r="55" spans="1:12">
      <c r="A55" s="129" t="s">
        <v>172</v>
      </c>
      <c r="B55" s="123">
        <f t="shared" si="4"/>
        <v>0</v>
      </c>
      <c r="C55" s="132"/>
      <c r="D55" s="132"/>
      <c r="E55" s="132"/>
      <c r="F55" s="132"/>
      <c r="G55" s="133"/>
      <c r="H55" s="133"/>
      <c r="I55" s="133"/>
      <c r="J55" s="133"/>
      <c r="K55" s="134"/>
      <c r="L55" s="134"/>
    </row>
    <row r="56" spans="1:12">
      <c r="A56" s="129" t="s">
        <v>173</v>
      </c>
      <c r="B56" s="123">
        <f t="shared" si="4"/>
        <v>0</v>
      </c>
      <c r="C56" s="132"/>
      <c r="D56" s="132"/>
      <c r="E56" s="132"/>
      <c r="F56" s="132"/>
      <c r="G56" s="133"/>
      <c r="H56" s="133"/>
      <c r="I56" s="133"/>
      <c r="J56" s="133"/>
      <c r="K56" s="134"/>
      <c r="L56" s="134"/>
    </row>
    <row r="57" spans="1:12">
      <c r="A57" s="129" t="s">
        <v>174</v>
      </c>
      <c r="B57" s="123">
        <f t="shared" si="4"/>
        <v>0</v>
      </c>
      <c r="C57" s="132"/>
      <c r="D57" s="132"/>
      <c r="E57" s="132"/>
      <c r="F57" s="132"/>
      <c r="G57" s="133"/>
      <c r="H57" s="133"/>
      <c r="I57" s="133"/>
      <c r="J57" s="133"/>
      <c r="K57" s="134"/>
      <c r="L57" s="134"/>
    </row>
    <row r="58" spans="1:12">
      <c r="A58" s="129" t="s">
        <v>175</v>
      </c>
      <c r="B58" s="123">
        <f t="shared" si="4"/>
        <v>0</v>
      </c>
      <c r="C58" s="133"/>
      <c r="D58" s="133"/>
      <c r="E58" s="133"/>
      <c r="F58" s="133"/>
      <c r="G58" s="133"/>
      <c r="H58" s="133"/>
      <c r="I58" s="133"/>
      <c r="J58" s="133"/>
      <c r="K58" s="134"/>
      <c r="L58" s="134"/>
    </row>
    <row r="59" spans="1:12">
      <c r="A59" s="129" t="s">
        <v>176</v>
      </c>
      <c r="B59" s="123">
        <f t="shared" si="4"/>
        <v>0</v>
      </c>
      <c r="C59" s="133"/>
      <c r="D59" s="133"/>
      <c r="E59" s="133"/>
      <c r="F59" s="133"/>
      <c r="G59" s="133"/>
      <c r="H59" s="133"/>
      <c r="I59" s="133"/>
      <c r="J59" s="133"/>
      <c r="K59" s="134"/>
      <c r="L59" s="134"/>
    </row>
    <row r="60" spans="1:12">
      <c r="A60" s="129" t="s">
        <v>177</v>
      </c>
      <c r="B60" s="123">
        <f t="shared" si="4"/>
        <v>0</v>
      </c>
      <c r="C60" s="134"/>
      <c r="D60" s="134"/>
      <c r="E60" s="134"/>
      <c r="F60" s="134"/>
      <c r="G60" s="134"/>
      <c r="H60" s="134"/>
      <c r="I60" s="134"/>
      <c r="J60" s="134"/>
      <c r="K60" s="134"/>
      <c r="L60" s="134"/>
    </row>
    <row r="61" spans="1:12">
      <c r="A61" s="129" t="s">
        <v>178</v>
      </c>
      <c r="B61" s="123">
        <f t="shared" si="4"/>
        <v>0</v>
      </c>
      <c r="C61" s="134"/>
      <c r="D61" s="134"/>
      <c r="E61" s="134"/>
      <c r="F61" s="134"/>
      <c r="G61" s="134"/>
      <c r="H61" s="134"/>
      <c r="I61" s="134"/>
      <c r="J61" s="134"/>
      <c r="K61" s="134"/>
      <c r="L61" s="134"/>
    </row>
    <row r="62" spans="1:12">
      <c r="A62" s="129" t="s">
        <v>179</v>
      </c>
      <c r="B62" s="123">
        <f t="shared" si="4"/>
        <v>0</v>
      </c>
      <c r="C62" s="133"/>
      <c r="D62" s="133"/>
      <c r="E62" s="133"/>
      <c r="F62" s="134"/>
      <c r="G62" s="134"/>
      <c r="H62" s="134"/>
      <c r="I62" s="134"/>
      <c r="J62" s="134"/>
      <c r="K62" s="134"/>
      <c r="L62" s="134"/>
    </row>
    <row r="63" spans="1:12">
      <c r="A63" s="127" t="s">
        <v>180</v>
      </c>
      <c r="B63" s="123">
        <f t="shared" si="4"/>
        <v>0.98</v>
      </c>
      <c r="C63" s="135">
        <f>SUM(C64:C76)</f>
        <v>0</v>
      </c>
      <c r="D63" s="135">
        <f t="shared" ref="D63:L63" si="6">SUM(D64:D76)</f>
        <v>0</v>
      </c>
      <c r="E63" s="135">
        <f t="shared" si="6"/>
        <v>0.98</v>
      </c>
      <c r="F63" s="135">
        <f t="shared" si="6"/>
        <v>0</v>
      </c>
      <c r="G63" s="135">
        <f t="shared" si="6"/>
        <v>0</v>
      </c>
      <c r="H63" s="135">
        <f t="shared" si="6"/>
        <v>0</v>
      </c>
      <c r="I63" s="135">
        <f t="shared" si="6"/>
        <v>0</v>
      </c>
      <c r="J63" s="135">
        <f t="shared" si="6"/>
        <v>0</v>
      </c>
      <c r="K63" s="135">
        <f t="shared" si="6"/>
        <v>0</v>
      </c>
      <c r="L63" s="135">
        <f t="shared" si="6"/>
        <v>0</v>
      </c>
    </row>
    <row r="64" spans="1:12">
      <c r="A64" s="129" t="s">
        <v>181</v>
      </c>
      <c r="B64" s="123">
        <f t="shared" si="4"/>
        <v>0</v>
      </c>
      <c r="C64" s="133"/>
      <c r="D64" s="133"/>
      <c r="E64" s="133"/>
      <c r="F64" s="134"/>
      <c r="G64" s="134"/>
      <c r="H64" s="134"/>
      <c r="I64" s="134"/>
      <c r="J64" s="134"/>
      <c r="K64" s="134"/>
      <c r="L64" s="134"/>
    </row>
    <row r="65" spans="1:12">
      <c r="A65" s="129" t="s">
        <v>182</v>
      </c>
      <c r="B65" s="123">
        <f t="shared" si="4"/>
        <v>0</v>
      </c>
      <c r="C65" s="133"/>
      <c r="D65" s="133"/>
      <c r="E65" s="133"/>
      <c r="F65" s="134"/>
      <c r="G65" s="134"/>
      <c r="H65" s="134"/>
      <c r="I65" s="134"/>
      <c r="J65" s="134"/>
      <c r="K65" s="134"/>
      <c r="L65" s="134"/>
    </row>
    <row r="66" spans="1:12">
      <c r="A66" s="129" t="s">
        <v>183</v>
      </c>
      <c r="B66" s="123">
        <f t="shared" si="4"/>
        <v>0</v>
      </c>
      <c r="C66" s="133"/>
      <c r="D66" s="133"/>
      <c r="E66" s="133"/>
      <c r="F66" s="134"/>
      <c r="G66" s="134"/>
      <c r="H66" s="134"/>
      <c r="I66" s="134"/>
      <c r="J66" s="134"/>
      <c r="K66" s="134"/>
      <c r="L66" s="134"/>
    </row>
    <row r="67" spans="1:12">
      <c r="A67" s="129" t="s">
        <v>184</v>
      </c>
      <c r="B67" s="123">
        <f t="shared" si="4"/>
        <v>0</v>
      </c>
      <c r="C67" s="132"/>
      <c r="D67" s="132"/>
      <c r="E67" s="132"/>
      <c r="F67" s="136"/>
      <c r="G67" s="134"/>
      <c r="H67" s="134"/>
      <c r="I67" s="134"/>
      <c r="J67" s="134"/>
      <c r="K67" s="134"/>
      <c r="L67" s="134"/>
    </row>
    <row r="68" spans="1:12">
      <c r="A68" s="129" t="s">
        <v>185</v>
      </c>
      <c r="B68" s="123">
        <f t="shared" si="4"/>
        <v>0</v>
      </c>
      <c r="C68" s="132"/>
      <c r="D68" s="132"/>
      <c r="E68" s="132"/>
      <c r="F68" s="136"/>
      <c r="G68" s="134"/>
      <c r="H68" s="134"/>
      <c r="I68" s="134"/>
      <c r="J68" s="134"/>
      <c r="K68" s="134"/>
      <c r="L68" s="134"/>
    </row>
    <row r="69" spans="1:12">
      <c r="A69" s="129" t="s">
        <v>186</v>
      </c>
      <c r="B69" s="123">
        <f t="shared" si="4"/>
        <v>0.98</v>
      </c>
      <c r="C69" s="132"/>
      <c r="D69" s="132"/>
      <c r="E69" s="132">
        <v>0.98</v>
      </c>
      <c r="F69" s="136"/>
      <c r="G69" s="134"/>
      <c r="H69" s="134"/>
      <c r="I69" s="134"/>
      <c r="J69" s="134"/>
      <c r="K69" s="134"/>
      <c r="L69" s="134"/>
    </row>
    <row r="70" spans="1:12">
      <c r="A70" s="129" t="s">
        <v>187</v>
      </c>
      <c r="B70" s="123">
        <f t="shared" si="4"/>
        <v>0</v>
      </c>
      <c r="C70" s="134"/>
      <c r="D70" s="134"/>
      <c r="E70" s="134"/>
      <c r="F70" s="134"/>
      <c r="G70" s="134"/>
      <c r="H70" s="134"/>
      <c r="I70" s="134"/>
      <c r="J70" s="134"/>
      <c r="K70" s="134"/>
      <c r="L70" s="134"/>
    </row>
    <row r="71" spans="1:12">
      <c r="A71" s="129" t="s">
        <v>188</v>
      </c>
      <c r="B71" s="123">
        <f t="shared" si="4"/>
        <v>0</v>
      </c>
      <c r="C71" s="137"/>
      <c r="D71" s="137"/>
      <c r="E71" s="137"/>
      <c r="F71" s="137"/>
      <c r="G71" s="134"/>
      <c r="H71" s="134"/>
      <c r="I71" s="134"/>
      <c r="J71" s="134"/>
      <c r="K71" s="134"/>
      <c r="L71" s="134"/>
    </row>
    <row r="72" spans="1:12">
      <c r="A72" s="129" t="s">
        <v>189</v>
      </c>
      <c r="B72" s="123">
        <f t="shared" si="4"/>
        <v>0</v>
      </c>
      <c r="C72" s="137"/>
      <c r="D72" s="137"/>
      <c r="E72" s="137"/>
      <c r="F72" s="137"/>
      <c r="G72" s="134"/>
      <c r="H72" s="134"/>
      <c r="I72" s="134"/>
      <c r="J72" s="134"/>
      <c r="K72" s="134"/>
      <c r="L72" s="134"/>
    </row>
    <row r="73" spans="1:12">
      <c r="A73" s="129" t="s">
        <v>190</v>
      </c>
      <c r="B73" s="123">
        <f t="shared" si="4"/>
        <v>0</v>
      </c>
      <c r="C73" s="137"/>
      <c r="D73" s="137"/>
      <c r="E73" s="137"/>
      <c r="F73" s="137"/>
      <c r="G73" s="134"/>
      <c r="H73" s="134"/>
      <c r="I73" s="134"/>
      <c r="J73" s="134"/>
      <c r="K73" s="134"/>
      <c r="L73" s="134"/>
    </row>
    <row r="74" spans="1:12">
      <c r="A74" s="129" t="s">
        <v>191</v>
      </c>
      <c r="B74" s="123">
        <f t="shared" si="4"/>
        <v>0</v>
      </c>
      <c r="C74" s="137"/>
      <c r="D74" s="137"/>
      <c r="E74" s="137"/>
      <c r="F74" s="137"/>
      <c r="G74" s="134"/>
      <c r="H74" s="134"/>
      <c r="I74" s="134"/>
      <c r="J74" s="134"/>
      <c r="K74" s="134"/>
      <c r="L74" s="134"/>
    </row>
    <row r="75" spans="1:12">
      <c r="A75" s="129" t="s">
        <v>192</v>
      </c>
      <c r="B75" s="123">
        <f t="shared" si="4"/>
        <v>0</v>
      </c>
      <c r="C75" s="138"/>
      <c r="D75" s="138"/>
      <c r="E75" s="138"/>
      <c r="F75" s="138"/>
      <c r="G75" s="136"/>
      <c r="H75" s="136"/>
      <c r="I75" s="136"/>
      <c r="J75" s="134"/>
      <c r="K75" s="134"/>
      <c r="L75" s="134"/>
    </row>
    <row r="76" spans="1:12">
      <c r="A76" s="129" t="s">
        <v>193</v>
      </c>
      <c r="B76" s="123">
        <f t="shared" si="4"/>
        <v>0</v>
      </c>
      <c r="C76" s="138"/>
      <c r="D76" s="138"/>
      <c r="E76" s="138"/>
      <c r="F76" s="138"/>
      <c r="G76" s="136"/>
      <c r="H76" s="136"/>
      <c r="I76" s="136"/>
      <c r="J76" s="134"/>
      <c r="K76" s="134"/>
      <c r="L76" s="134"/>
    </row>
    <row r="77" spans="1:12">
      <c r="A77" s="127" t="s">
        <v>194</v>
      </c>
      <c r="B77" s="123">
        <f t="shared" si="4"/>
        <v>336.1</v>
      </c>
      <c r="C77" s="139">
        <f>SUM(C78:C87)</f>
        <v>283.92</v>
      </c>
      <c r="D77" s="139">
        <f t="shared" ref="D77:L77" si="7">SUM(D78:D87)</f>
        <v>12.5</v>
      </c>
      <c r="E77" s="139">
        <f t="shared" si="7"/>
        <v>37.68</v>
      </c>
      <c r="F77" s="139">
        <f t="shared" si="7"/>
        <v>0</v>
      </c>
      <c r="G77" s="139">
        <f t="shared" si="7"/>
        <v>0</v>
      </c>
      <c r="H77" s="139">
        <f t="shared" si="7"/>
        <v>2</v>
      </c>
      <c r="I77" s="139">
        <f t="shared" si="7"/>
        <v>0</v>
      </c>
      <c r="J77" s="139">
        <f t="shared" si="7"/>
        <v>0</v>
      </c>
      <c r="K77" s="139">
        <f t="shared" si="7"/>
        <v>0</v>
      </c>
      <c r="L77" s="139">
        <f t="shared" si="7"/>
        <v>0</v>
      </c>
    </row>
    <row r="78" spans="1:12">
      <c r="A78" s="129" t="s">
        <v>195</v>
      </c>
      <c r="B78" s="123">
        <f t="shared" si="4"/>
        <v>305.29</v>
      </c>
      <c r="C78" s="137">
        <v>276.48</v>
      </c>
      <c r="D78" s="137">
        <v>9.05</v>
      </c>
      <c r="E78" s="137">
        <v>17.76</v>
      </c>
      <c r="F78" s="137"/>
      <c r="G78" s="134"/>
      <c r="H78" s="134">
        <v>2</v>
      </c>
      <c r="I78" s="134"/>
      <c r="J78" s="134"/>
      <c r="K78" s="134"/>
      <c r="L78" s="134"/>
    </row>
    <row r="79" spans="1:12">
      <c r="A79" s="129" t="s">
        <v>196</v>
      </c>
      <c r="B79" s="123">
        <f t="shared" si="4"/>
        <v>0</v>
      </c>
      <c r="C79" s="134"/>
      <c r="D79" s="134"/>
      <c r="E79" s="134"/>
      <c r="F79" s="134"/>
      <c r="G79" s="134"/>
      <c r="H79" s="134"/>
      <c r="I79" s="134"/>
      <c r="J79" s="134"/>
      <c r="K79" s="134"/>
      <c r="L79" s="134"/>
    </row>
    <row r="80" spans="1:12">
      <c r="A80" s="129" t="s">
        <v>197</v>
      </c>
      <c r="B80" s="123">
        <f t="shared" si="4"/>
        <v>0</v>
      </c>
      <c r="C80" s="140"/>
      <c r="D80" s="140"/>
      <c r="E80" s="140"/>
      <c r="F80" s="140"/>
      <c r="G80" s="140"/>
      <c r="H80" s="140"/>
      <c r="I80" s="140"/>
      <c r="J80" s="140"/>
      <c r="K80" s="140"/>
      <c r="L80" s="140"/>
    </row>
    <row r="81" spans="1:12">
      <c r="A81" s="129" t="s">
        <v>198</v>
      </c>
      <c r="B81" s="123">
        <f t="shared" si="4"/>
        <v>0</v>
      </c>
      <c r="C81" s="137"/>
      <c r="D81" s="137"/>
      <c r="E81" s="137"/>
      <c r="F81" s="137"/>
      <c r="G81" s="134"/>
      <c r="H81" s="134"/>
      <c r="I81" s="134"/>
      <c r="J81" s="134"/>
      <c r="K81" s="134"/>
      <c r="L81" s="134"/>
    </row>
    <row r="82" spans="1:12">
      <c r="A82" s="129" t="s">
        <v>199</v>
      </c>
      <c r="B82" s="123">
        <f t="shared" si="4"/>
        <v>0</v>
      </c>
      <c r="C82" s="138"/>
      <c r="D82" s="137"/>
      <c r="E82" s="117"/>
      <c r="F82" s="137"/>
      <c r="G82" s="134"/>
      <c r="H82" s="134"/>
      <c r="I82" s="134"/>
      <c r="J82" s="134"/>
      <c r="K82" s="134"/>
      <c r="L82" s="134"/>
    </row>
    <row r="83" spans="1:12">
      <c r="A83" s="129" t="s">
        <v>200</v>
      </c>
      <c r="B83" s="123">
        <f t="shared" si="4"/>
        <v>0</v>
      </c>
      <c r="C83" s="137"/>
      <c r="D83" s="137"/>
      <c r="E83" s="137"/>
      <c r="F83" s="137"/>
      <c r="G83" s="134"/>
      <c r="H83" s="134"/>
      <c r="I83" s="134"/>
      <c r="J83" s="134"/>
      <c r="K83" s="134"/>
      <c r="L83" s="134"/>
    </row>
    <row r="84" spans="1:12">
      <c r="A84" s="129" t="s">
        <v>201</v>
      </c>
      <c r="B84" s="123">
        <f t="shared" ref="B84:B100" si="8">SUM(C84:L84)</f>
        <v>30.81</v>
      </c>
      <c r="C84" s="134">
        <v>7.44</v>
      </c>
      <c r="D84" s="134">
        <v>3.45</v>
      </c>
      <c r="E84" s="136">
        <v>19.92</v>
      </c>
      <c r="F84" s="134"/>
      <c r="G84" s="134"/>
      <c r="H84" s="134"/>
      <c r="I84" s="134"/>
      <c r="J84" s="134"/>
      <c r="K84" s="134"/>
      <c r="L84" s="134"/>
    </row>
    <row r="85" spans="1:12">
      <c r="A85" s="129" t="s">
        <v>202</v>
      </c>
      <c r="B85" s="123">
        <f t="shared" si="8"/>
        <v>0</v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</row>
    <row r="86" spans="1:12">
      <c r="A86" s="129" t="s">
        <v>203</v>
      </c>
      <c r="B86" s="123">
        <f t="shared" si="8"/>
        <v>0</v>
      </c>
      <c r="C86" s="134"/>
      <c r="D86" s="134"/>
      <c r="E86" s="136"/>
      <c r="F86" s="134"/>
      <c r="G86" s="134"/>
      <c r="H86" s="134"/>
      <c r="I86" s="134"/>
      <c r="J86" s="134"/>
      <c r="K86" s="134"/>
      <c r="L86" s="134"/>
    </row>
    <row r="87" spans="1:12">
      <c r="A87" s="129" t="s">
        <v>204</v>
      </c>
      <c r="B87" s="123">
        <f t="shared" si="8"/>
        <v>0</v>
      </c>
      <c r="C87" s="134"/>
      <c r="D87" s="134"/>
      <c r="E87" s="136"/>
      <c r="F87" s="134"/>
      <c r="G87" s="134"/>
      <c r="H87" s="134"/>
      <c r="I87" s="134"/>
      <c r="J87" s="134"/>
      <c r="K87" s="134"/>
      <c r="L87" s="134"/>
    </row>
    <row r="88" spans="1:12">
      <c r="A88" s="127" t="s">
        <v>205</v>
      </c>
      <c r="B88" s="123">
        <f t="shared" si="8"/>
        <v>73.36</v>
      </c>
      <c r="C88" s="128">
        <f>SUM(C89:C91)</f>
        <v>73.36</v>
      </c>
      <c r="D88" s="128">
        <f t="shared" ref="D88:L88" si="9">SUM(D89:D91)</f>
        <v>0</v>
      </c>
      <c r="E88" s="128">
        <f t="shared" si="9"/>
        <v>0</v>
      </c>
      <c r="F88" s="128">
        <f t="shared" si="9"/>
        <v>0</v>
      </c>
      <c r="G88" s="128">
        <f t="shared" si="9"/>
        <v>0</v>
      </c>
      <c r="H88" s="128">
        <f t="shared" si="9"/>
        <v>0</v>
      </c>
      <c r="I88" s="128">
        <f t="shared" si="9"/>
        <v>0</v>
      </c>
      <c r="J88" s="128">
        <f t="shared" si="9"/>
        <v>0</v>
      </c>
      <c r="K88" s="128">
        <f t="shared" si="9"/>
        <v>0</v>
      </c>
      <c r="L88" s="128">
        <f t="shared" si="9"/>
        <v>0</v>
      </c>
    </row>
    <row r="89" spans="1:12">
      <c r="A89" s="129" t="s">
        <v>206</v>
      </c>
      <c r="B89" s="123">
        <f t="shared" si="8"/>
        <v>0</v>
      </c>
      <c r="C89" s="134"/>
      <c r="D89" s="134"/>
      <c r="E89" s="136"/>
      <c r="F89" s="134"/>
      <c r="G89" s="134"/>
      <c r="H89" s="134"/>
      <c r="I89" s="134"/>
      <c r="J89" s="134"/>
      <c r="K89" s="134"/>
      <c r="L89" s="134"/>
    </row>
    <row r="90" spans="1:12">
      <c r="A90" s="129" t="s">
        <v>207</v>
      </c>
      <c r="B90" s="123">
        <f t="shared" si="8"/>
        <v>73.36</v>
      </c>
      <c r="C90" s="134">
        <v>73.36</v>
      </c>
      <c r="D90" s="134"/>
      <c r="E90" s="136"/>
      <c r="F90" s="134"/>
      <c r="G90" s="134"/>
      <c r="H90" s="134"/>
      <c r="I90" s="134"/>
      <c r="J90" s="134"/>
      <c r="K90" s="134"/>
      <c r="L90" s="134"/>
    </row>
    <row r="91" spans="1:12">
      <c r="A91" s="131" t="s">
        <v>208</v>
      </c>
      <c r="B91" s="123">
        <f t="shared" si="8"/>
        <v>0</v>
      </c>
      <c r="C91" s="134"/>
      <c r="D91" s="134"/>
      <c r="E91" s="136"/>
      <c r="F91" s="134"/>
      <c r="G91" s="134"/>
      <c r="H91" s="134"/>
      <c r="I91" s="134"/>
      <c r="J91" s="134"/>
      <c r="K91" s="134"/>
      <c r="L91" s="134"/>
    </row>
    <row r="92" spans="1:12">
      <c r="A92" s="141" t="s">
        <v>209</v>
      </c>
      <c r="B92" s="123">
        <f t="shared" si="8"/>
        <v>0</v>
      </c>
      <c r="C92" s="128">
        <f>SUM(C93:C100)</f>
        <v>0</v>
      </c>
      <c r="D92" s="128">
        <f t="shared" ref="D92:L92" si="10">SUM(D93:D100)</f>
        <v>0</v>
      </c>
      <c r="E92" s="128">
        <f t="shared" si="10"/>
        <v>0</v>
      </c>
      <c r="F92" s="128">
        <f t="shared" si="10"/>
        <v>0</v>
      </c>
      <c r="G92" s="128">
        <f t="shared" si="10"/>
        <v>0</v>
      </c>
      <c r="H92" s="128">
        <f t="shared" si="10"/>
        <v>0</v>
      </c>
      <c r="I92" s="128">
        <f t="shared" si="10"/>
        <v>0</v>
      </c>
      <c r="J92" s="128">
        <f t="shared" si="10"/>
        <v>0</v>
      </c>
      <c r="K92" s="128">
        <f t="shared" si="10"/>
        <v>0</v>
      </c>
      <c r="L92" s="128">
        <f t="shared" si="10"/>
        <v>0</v>
      </c>
    </row>
    <row r="93" spans="1:12">
      <c r="A93" s="131" t="s">
        <v>210</v>
      </c>
      <c r="B93" s="123">
        <f t="shared" si="8"/>
        <v>0</v>
      </c>
      <c r="C93" s="134"/>
      <c r="D93" s="134"/>
      <c r="E93" s="136"/>
      <c r="F93" s="134"/>
      <c r="G93" s="134"/>
      <c r="H93" s="134"/>
      <c r="I93" s="134"/>
      <c r="J93" s="134"/>
      <c r="K93" s="134"/>
      <c r="L93" s="134"/>
    </row>
    <row r="94" spans="1:12">
      <c r="A94" s="131" t="s">
        <v>211</v>
      </c>
      <c r="B94" s="123">
        <f t="shared" si="8"/>
        <v>0</v>
      </c>
      <c r="C94" s="134"/>
      <c r="D94" s="134"/>
      <c r="E94" s="136"/>
      <c r="F94" s="134"/>
      <c r="G94" s="134"/>
      <c r="H94" s="134"/>
      <c r="I94" s="134"/>
      <c r="J94" s="134"/>
      <c r="K94" s="134"/>
      <c r="L94" s="134"/>
    </row>
    <row r="95" spans="1:12">
      <c r="A95" s="131" t="s">
        <v>212</v>
      </c>
      <c r="B95" s="123">
        <f t="shared" si="8"/>
        <v>0</v>
      </c>
      <c r="C95" s="134"/>
      <c r="D95" s="134"/>
      <c r="E95" s="136"/>
      <c r="F95" s="134"/>
      <c r="G95" s="134"/>
      <c r="H95" s="134"/>
      <c r="I95" s="134"/>
      <c r="J95" s="134"/>
      <c r="K95" s="134"/>
      <c r="L95" s="134"/>
    </row>
    <row r="96" spans="1:12">
      <c r="A96" s="131" t="s">
        <v>213</v>
      </c>
      <c r="B96" s="123">
        <f t="shared" si="8"/>
        <v>0</v>
      </c>
      <c r="C96" s="134"/>
      <c r="D96" s="134"/>
      <c r="E96" s="136"/>
      <c r="F96" s="134"/>
      <c r="G96" s="134"/>
      <c r="H96" s="134"/>
      <c r="I96" s="134"/>
      <c r="J96" s="134"/>
      <c r="K96" s="134"/>
      <c r="L96" s="134"/>
    </row>
    <row r="97" spans="1:12">
      <c r="A97" s="131" t="s">
        <v>214</v>
      </c>
      <c r="B97" s="123">
        <f t="shared" si="8"/>
        <v>0</v>
      </c>
      <c r="C97" s="134"/>
      <c r="D97" s="134"/>
      <c r="E97" s="136"/>
      <c r="F97" s="134"/>
      <c r="G97" s="134"/>
      <c r="H97" s="134"/>
      <c r="I97" s="134"/>
      <c r="J97" s="134"/>
      <c r="K97" s="134"/>
      <c r="L97" s="134"/>
    </row>
    <row r="98" spans="1:12">
      <c r="A98" s="131" t="s">
        <v>215</v>
      </c>
      <c r="B98" s="123">
        <f t="shared" si="8"/>
        <v>0</v>
      </c>
      <c r="C98" s="134"/>
      <c r="D98" s="134"/>
      <c r="E98" s="136"/>
      <c r="F98" s="134"/>
      <c r="G98" s="134"/>
      <c r="H98" s="134"/>
      <c r="I98" s="134"/>
      <c r="J98" s="134"/>
      <c r="K98" s="134"/>
      <c r="L98" s="134"/>
    </row>
    <row r="99" spans="1:12">
      <c r="A99" s="131" t="s">
        <v>216</v>
      </c>
      <c r="B99" s="123">
        <f t="shared" si="8"/>
        <v>0</v>
      </c>
      <c r="C99" s="134"/>
      <c r="D99" s="134"/>
      <c r="E99" s="136"/>
      <c r="F99" s="134"/>
      <c r="G99" s="134"/>
      <c r="H99" s="134"/>
      <c r="I99" s="134"/>
      <c r="J99" s="134"/>
      <c r="K99" s="134"/>
      <c r="L99" s="134"/>
    </row>
    <row r="100" spans="1:12">
      <c r="A100" s="131" t="s">
        <v>217</v>
      </c>
      <c r="B100" s="123">
        <f t="shared" si="8"/>
        <v>0</v>
      </c>
      <c r="C100" s="134"/>
      <c r="D100" s="134"/>
      <c r="E100" s="136"/>
      <c r="F100" s="134"/>
      <c r="G100" s="134"/>
      <c r="H100" s="134"/>
      <c r="I100" s="134"/>
      <c r="J100" s="134"/>
      <c r="K100" s="134"/>
      <c r="L100" s="134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3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workbookViewId="0">
      <selection activeCell="A2" sqref="A2:M2"/>
    </sheetView>
  </sheetViews>
  <sheetFormatPr defaultColWidth="9" defaultRowHeight="14.25"/>
  <cols>
    <col min="1" max="1" width="9.375" customWidth="1"/>
    <col min="2" max="2" width="23.75" customWidth="1"/>
    <col min="3" max="3" width="9.5" customWidth="1"/>
    <col min="4" max="4" width="12.625" customWidth="1"/>
    <col min="5" max="5" width="14.625" customWidth="1"/>
    <col min="6" max="6" width="18.625" customWidth="1"/>
    <col min="9" max="9" width="10.375"/>
  </cols>
  <sheetData>
    <row r="1" ht="18" customHeight="1" spans="1:13">
      <c r="A1" s="2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7.25" customHeight="1" spans="1:13">
      <c r="A2" s="4" t="s">
        <v>238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5" customHeight="1" spans="1:12">
      <c r="A3" s="100" t="s">
        <v>239</v>
      </c>
      <c r="B3" s="101"/>
      <c r="C3" s="102"/>
      <c r="D3" s="102"/>
      <c r="E3" s="102"/>
      <c r="F3" s="102"/>
      <c r="L3" t="s">
        <v>240</v>
      </c>
    </row>
    <row r="4" ht="21.75" customHeight="1" spans="1:13">
      <c r="A4" s="103" t="s">
        <v>241</v>
      </c>
      <c r="B4" s="103" t="s">
        <v>242</v>
      </c>
      <c r="C4" s="103" t="s">
        <v>243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ht="48" spans="1:13">
      <c r="A5" s="103"/>
      <c r="B5" s="103"/>
      <c r="C5" s="104" t="s">
        <v>244</v>
      </c>
      <c r="D5" s="105" t="s">
        <v>226</v>
      </c>
      <c r="E5" s="105" t="s">
        <v>227</v>
      </c>
      <c r="F5" s="105" t="s">
        <v>228</v>
      </c>
      <c r="G5" s="105" t="s">
        <v>229</v>
      </c>
      <c r="H5" s="105" t="s">
        <v>230</v>
      </c>
      <c r="I5" s="105" t="s">
        <v>231</v>
      </c>
      <c r="J5" s="105" t="s">
        <v>232</v>
      </c>
      <c r="K5" s="105" t="s">
        <v>233</v>
      </c>
      <c r="L5" s="105" t="s">
        <v>234</v>
      </c>
      <c r="M5" s="105" t="s">
        <v>235</v>
      </c>
    </row>
    <row r="6" ht="24.95" customHeight="1" spans="1:13">
      <c r="A6" s="103" t="s">
        <v>236</v>
      </c>
      <c r="B6" s="103"/>
      <c r="C6" s="106">
        <f>C7+C13</f>
        <v>1318.592</v>
      </c>
      <c r="D6" s="106">
        <f>D7+D13</f>
        <v>895.35</v>
      </c>
      <c r="E6" s="106">
        <f>E7+E13</f>
        <v>92.972</v>
      </c>
      <c r="F6" s="106">
        <f>F7+F13</f>
        <v>325.07</v>
      </c>
      <c r="G6" s="106">
        <f t="shared" ref="G6:M6" si="0">G7+G13</f>
        <v>0</v>
      </c>
      <c r="H6" s="106">
        <f t="shared" si="0"/>
        <v>0</v>
      </c>
      <c r="I6" s="106">
        <f t="shared" si="0"/>
        <v>8.278</v>
      </c>
      <c r="J6" s="106">
        <f t="shared" si="0"/>
        <v>0</v>
      </c>
      <c r="K6" s="106">
        <f t="shared" si="0"/>
        <v>0</v>
      </c>
      <c r="L6" s="106">
        <f t="shared" si="0"/>
        <v>0</v>
      </c>
      <c r="M6" s="106">
        <f t="shared" si="0"/>
        <v>0</v>
      </c>
    </row>
    <row r="7" ht="24.95" customHeight="1" spans="1:13">
      <c r="A7" s="107"/>
      <c r="B7" s="108" t="s">
        <v>245</v>
      </c>
      <c r="C7" s="106">
        <f t="shared" ref="C7:C12" si="1">SUM(D7:M7)</f>
        <v>1263.41</v>
      </c>
      <c r="D7" s="106">
        <f>SUM(D8:D12)</f>
        <v>895.35</v>
      </c>
      <c r="E7" s="106">
        <f>SUM(E8:E12)</f>
        <v>59.11</v>
      </c>
      <c r="F7" s="106">
        <f>SUM(F8:F12)</f>
        <v>303.75</v>
      </c>
      <c r="G7" s="106">
        <f t="shared" ref="G7:M7" si="2">SUM(G8:G12)</f>
        <v>0</v>
      </c>
      <c r="H7" s="106">
        <f t="shared" si="2"/>
        <v>0</v>
      </c>
      <c r="I7" s="106">
        <f t="shared" si="2"/>
        <v>5.2</v>
      </c>
      <c r="J7" s="106">
        <f t="shared" si="2"/>
        <v>0</v>
      </c>
      <c r="K7" s="106">
        <f t="shared" si="2"/>
        <v>0</v>
      </c>
      <c r="L7" s="106">
        <f t="shared" si="2"/>
        <v>0</v>
      </c>
      <c r="M7" s="106">
        <f t="shared" si="2"/>
        <v>0</v>
      </c>
    </row>
    <row r="8" ht="24.95" customHeight="1" spans="1:13">
      <c r="A8" s="107"/>
      <c r="B8" s="109" t="s">
        <v>246</v>
      </c>
      <c r="C8" s="106">
        <f t="shared" si="1"/>
        <v>895.35</v>
      </c>
      <c r="D8" s="110">
        <v>895.35</v>
      </c>
      <c r="E8" s="110"/>
      <c r="F8" s="110"/>
      <c r="G8" s="111"/>
      <c r="H8" s="111"/>
      <c r="I8" s="111"/>
      <c r="J8" s="111"/>
      <c r="K8" s="111"/>
      <c r="L8" s="111"/>
      <c r="M8" s="111"/>
    </row>
    <row r="9" ht="24.95" customHeight="1" spans="1:13">
      <c r="A9" s="107"/>
      <c r="B9" s="109" t="s">
        <v>247</v>
      </c>
      <c r="C9" s="106">
        <f t="shared" si="1"/>
        <v>62.93</v>
      </c>
      <c r="D9" s="110"/>
      <c r="E9" s="110">
        <v>57.73</v>
      </c>
      <c r="F9" s="110"/>
      <c r="G9" s="111"/>
      <c r="H9" s="111"/>
      <c r="I9" s="114">
        <v>5.2</v>
      </c>
      <c r="J9" s="111"/>
      <c r="K9" s="111"/>
      <c r="L9" s="111"/>
      <c r="M9" s="111"/>
    </row>
    <row r="10" ht="24.95" customHeight="1" spans="1:13">
      <c r="A10" s="107"/>
      <c r="B10" s="109" t="s">
        <v>248</v>
      </c>
      <c r="C10" s="106">
        <f t="shared" si="1"/>
        <v>164.43</v>
      </c>
      <c r="E10" s="110"/>
      <c r="F10" s="110">
        <v>164.43</v>
      </c>
      <c r="G10" s="111"/>
      <c r="H10" s="111"/>
      <c r="I10" s="111"/>
      <c r="J10" s="111"/>
      <c r="K10" s="111"/>
      <c r="L10" s="111"/>
      <c r="M10" s="111"/>
    </row>
    <row r="11" ht="24.95" customHeight="1" spans="1:13">
      <c r="A11" s="107"/>
      <c r="B11" s="109" t="s">
        <v>249</v>
      </c>
      <c r="C11" s="106">
        <f t="shared" si="1"/>
        <v>1.38</v>
      </c>
      <c r="D11" s="110"/>
      <c r="E11" s="110">
        <v>1.38</v>
      </c>
      <c r="F11" s="110"/>
      <c r="G11" s="111"/>
      <c r="H11" s="111"/>
      <c r="I11" s="111"/>
      <c r="J11" s="111"/>
      <c r="K11" s="111"/>
      <c r="L11" s="111"/>
      <c r="M11" s="111"/>
    </row>
    <row r="12" ht="24.95" customHeight="1" spans="1:13">
      <c r="A12" s="107"/>
      <c r="B12" s="109" t="s">
        <v>250</v>
      </c>
      <c r="C12" s="106">
        <f t="shared" si="1"/>
        <v>139.32</v>
      </c>
      <c r="D12" s="110"/>
      <c r="E12" s="110"/>
      <c r="F12" s="110">
        <v>139.32</v>
      </c>
      <c r="G12" s="111"/>
      <c r="H12" s="111"/>
      <c r="I12" s="111"/>
      <c r="J12" s="111"/>
      <c r="K12" s="111"/>
      <c r="L12" s="111"/>
      <c r="M12" s="111"/>
    </row>
    <row r="13" ht="24.95" customHeight="1" spans="1:13">
      <c r="A13" s="107"/>
      <c r="B13" s="108" t="s">
        <v>251</v>
      </c>
      <c r="C13" s="106">
        <f>SUM(D13:F13)</f>
        <v>55.182</v>
      </c>
      <c r="D13" s="106">
        <f t="shared" ref="D13:M13" si="3">SUM(D14:D26)</f>
        <v>0</v>
      </c>
      <c r="E13" s="106">
        <f t="shared" si="3"/>
        <v>33.862</v>
      </c>
      <c r="F13" s="106">
        <f t="shared" si="3"/>
        <v>21.32</v>
      </c>
      <c r="G13" s="106">
        <f t="shared" si="3"/>
        <v>0</v>
      </c>
      <c r="H13" s="106">
        <f t="shared" si="3"/>
        <v>0</v>
      </c>
      <c r="I13" s="106">
        <f t="shared" si="3"/>
        <v>3.078</v>
      </c>
      <c r="J13" s="106">
        <f t="shared" si="3"/>
        <v>0</v>
      </c>
      <c r="K13" s="106">
        <f t="shared" si="3"/>
        <v>0</v>
      </c>
      <c r="L13" s="106">
        <f t="shared" si="3"/>
        <v>0</v>
      </c>
      <c r="M13" s="106">
        <f t="shared" si="3"/>
        <v>0</v>
      </c>
    </row>
    <row r="14" ht="24.95" customHeight="1" spans="1:13">
      <c r="A14" s="107"/>
      <c r="B14" s="109" t="s">
        <v>252</v>
      </c>
      <c r="C14" s="106">
        <f>SUM(D14:M14)</f>
        <v>1</v>
      </c>
      <c r="D14" s="109"/>
      <c r="E14" s="112">
        <v>0.832</v>
      </c>
      <c r="F14" s="112"/>
      <c r="G14" s="112"/>
      <c r="H14" s="112"/>
      <c r="I14" s="112">
        <v>0.168</v>
      </c>
      <c r="J14" s="106"/>
      <c r="K14" s="106"/>
      <c r="L14" s="106"/>
      <c r="M14" s="106"/>
    </row>
    <row r="15" ht="24.95" customHeight="1" spans="1:13">
      <c r="A15" s="107"/>
      <c r="B15" s="109" t="s">
        <v>253</v>
      </c>
      <c r="C15" s="106">
        <f t="shared" ref="C15:C26" si="4">SUM(D15:M15)</f>
        <v>6.09</v>
      </c>
      <c r="D15" s="109"/>
      <c r="E15" s="112">
        <v>4.99</v>
      </c>
      <c r="F15" s="112"/>
      <c r="G15" s="112"/>
      <c r="H15" s="112"/>
      <c r="I15" s="112">
        <v>1.1</v>
      </c>
      <c r="J15" s="106"/>
      <c r="K15" s="106"/>
      <c r="L15" s="106"/>
      <c r="M15" s="106"/>
    </row>
    <row r="16" ht="24.95" customHeight="1" spans="1:13">
      <c r="A16" s="107"/>
      <c r="B16" s="109" t="s">
        <v>254</v>
      </c>
      <c r="C16" s="106">
        <f t="shared" si="4"/>
        <v>1</v>
      </c>
      <c r="D16" s="113"/>
      <c r="E16" s="113">
        <v>1</v>
      </c>
      <c r="F16" s="113"/>
      <c r="G16" s="113"/>
      <c r="H16" s="113"/>
      <c r="I16" s="113"/>
      <c r="J16" s="113"/>
      <c r="K16" s="113"/>
      <c r="L16" s="113"/>
      <c r="M16" s="113"/>
    </row>
    <row r="17" ht="24.95" customHeight="1" spans="1:13">
      <c r="A17" s="107"/>
      <c r="B17" s="109" t="s">
        <v>255</v>
      </c>
      <c r="C17" s="106">
        <f t="shared" si="4"/>
        <v>1</v>
      </c>
      <c r="D17" s="113"/>
      <c r="E17" s="113">
        <v>1</v>
      </c>
      <c r="F17" s="113"/>
      <c r="G17" s="113"/>
      <c r="H17" s="113"/>
      <c r="I17" s="113"/>
      <c r="J17" s="113"/>
      <c r="K17" s="113"/>
      <c r="L17" s="113"/>
      <c r="M17" s="113"/>
    </row>
    <row r="18" ht="24.95" customHeight="1" spans="1:13">
      <c r="A18" s="107"/>
      <c r="B18" s="109" t="s">
        <v>256</v>
      </c>
      <c r="C18" s="106">
        <f t="shared" si="4"/>
        <v>1</v>
      </c>
      <c r="D18" s="113"/>
      <c r="E18" s="113">
        <v>1</v>
      </c>
      <c r="F18" s="113"/>
      <c r="G18" s="113"/>
      <c r="H18" s="113"/>
      <c r="I18" s="113"/>
      <c r="J18" s="113"/>
      <c r="K18" s="113"/>
      <c r="L18" s="113"/>
      <c r="M18" s="113"/>
    </row>
    <row r="19" ht="24.95" customHeight="1" spans="1:13">
      <c r="A19" s="107"/>
      <c r="B19" s="109" t="s">
        <v>257</v>
      </c>
      <c r="C19" s="106">
        <f t="shared" si="4"/>
        <v>5.3</v>
      </c>
      <c r="D19" s="113"/>
      <c r="E19" s="113">
        <v>3.9</v>
      </c>
      <c r="F19" s="113">
        <v>1.4</v>
      </c>
      <c r="G19" s="113"/>
      <c r="H19" s="113"/>
      <c r="I19" s="113"/>
      <c r="J19" s="113"/>
      <c r="K19" s="113"/>
      <c r="L19" s="113"/>
      <c r="M19" s="113"/>
    </row>
    <row r="20" ht="24.95" customHeight="1" spans="1:13">
      <c r="A20" s="107"/>
      <c r="B20" s="109" t="s">
        <v>258</v>
      </c>
      <c r="C20" s="106">
        <f t="shared" si="4"/>
        <v>0.5</v>
      </c>
      <c r="D20" s="113"/>
      <c r="E20" s="113">
        <v>0.5</v>
      </c>
      <c r="F20" s="113"/>
      <c r="G20" s="113"/>
      <c r="H20" s="113"/>
      <c r="I20" s="113"/>
      <c r="J20" s="113"/>
      <c r="K20" s="113"/>
      <c r="L20" s="113"/>
      <c r="M20" s="113"/>
    </row>
    <row r="21" ht="24.95" customHeight="1" spans="1:13">
      <c r="A21" s="107"/>
      <c r="B21" s="109" t="s">
        <v>259</v>
      </c>
      <c r="C21" s="106">
        <f t="shared" si="4"/>
        <v>5</v>
      </c>
      <c r="D21" s="113"/>
      <c r="E21" s="113">
        <v>3.56</v>
      </c>
      <c r="F21" s="113"/>
      <c r="G21" s="113"/>
      <c r="H21" s="113"/>
      <c r="I21" s="113">
        <v>1.44</v>
      </c>
      <c r="J21" s="113"/>
      <c r="K21" s="113"/>
      <c r="L21" s="113"/>
      <c r="M21" s="113"/>
    </row>
    <row r="22" ht="24.95" customHeight="1" spans="1:13">
      <c r="A22" s="107"/>
      <c r="B22" s="109" t="s">
        <v>260</v>
      </c>
      <c r="C22" s="106">
        <f t="shared" si="4"/>
        <v>1</v>
      </c>
      <c r="D22" s="113"/>
      <c r="E22" s="113">
        <v>1</v>
      </c>
      <c r="F22" s="113"/>
      <c r="G22" s="113"/>
      <c r="H22" s="113"/>
      <c r="I22" s="113"/>
      <c r="J22" s="113"/>
      <c r="K22" s="113"/>
      <c r="L22" s="113"/>
      <c r="M22" s="113"/>
    </row>
    <row r="23" ht="24.95" customHeight="1" spans="1:13">
      <c r="A23" s="107"/>
      <c r="B23" s="109" t="s">
        <v>261</v>
      </c>
      <c r="C23" s="106">
        <f t="shared" si="4"/>
        <v>23.37</v>
      </c>
      <c r="D23" s="113"/>
      <c r="E23" s="113">
        <v>3.45</v>
      </c>
      <c r="F23" s="113">
        <v>19.92</v>
      </c>
      <c r="G23" s="113"/>
      <c r="H23" s="113"/>
      <c r="I23" s="113"/>
      <c r="J23" s="113"/>
      <c r="K23" s="113"/>
      <c r="L23" s="113"/>
      <c r="M23" s="113"/>
    </row>
    <row r="24" ht="24.95" customHeight="1" spans="1:13">
      <c r="A24" s="107"/>
      <c r="B24" s="109" t="s">
        <v>262</v>
      </c>
      <c r="C24" s="106">
        <f t="shared" si="4"/>
        <v>2</v>
      </c>
      <c r="D24" s="113"/>
      <c r="E24" s="113">
        <v>1.84</v>
      </c>
      <c r="F24" s="113"/>
      <c r="G24" s="113"/>
      <c r="H24" s="113"/>
      <c r="I24" s="113">
        <v>0.16</v>
      </c>
      <c r="J24" s="113"/>
      <c r="K24" s="113"/>
      <c r="L24" s="113"/>
      <c r="M24" s="113"/>
    </row>
    <row r="25" ht="24.95" customHeight="1" spans="1:13">
      <c r="A25" s="107"/>
      <c r="B25" s="109" t="s">
        <v>263</v>
      </c>
      <c r="C25" s="106">
        <f t="shared" si="4"/>
        <v>10</v>
      </c>
      <c r="D25" s="110"/>
      <c r="E25" s="110">
        <v>10</v>
      </c>
      <c r="F25" s="110"/>
      <c r="G25" s="111"/>
      <c r="H25" s="111"/>
      <c r="I25" s="111"/>
      <c r="J25" s="111"/>
      <c r="K25" s="111"/>
      <c r="L25" s="111"/>
      <c r="M25" s="111"/>
    </row>
    <row r="26" ht="24.95" customHeight="1" spans="1:13">
      <c r="A26" s="107"/>
      <c r="B26" s="109" t="s">
        <v>264</v>
      </c>
      <c r="C26" s="106">
        <f t="shared" si="4"/>
        <v>1</v>
      </c>
      <c r="D26" s="110"/>
      <c r="E26" s="110">
        <v>0.79</v>
      </c>
      <c r="F26" s="110"/>
      <c r="G26" s="111"/>
      <c r="H26" s="111"/>
      <c r="I26" s="114">
        <v>0.21</v>
      </c>
      <c r="J26" s="111"/>
      <c r="K26" s="111"/>
      <c r="L26" s="111"/>
      <c r="M26" s="111"/>
    </row>
    <row r="27" ht="24.95" customHeight="1"/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74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showZeros="0" zoomScale="75" zoomScaleNormal="75" workbookViewId="0">
      <pane ySplit="5" topLeftCell="BM5" activePane="bottomLeft" state="frozen"/>
      <selection/>
      <selection pane="bottomLeft" activeCell="A2" sqref="A2:H2"/>
    </sheetView>
  </sheetViews>
  <sheetFormatPr defaultColWidth="9" defaultRowHeight="14.25" outlineLevelCol="7"/>
  <cols>
    <col min="1" max="1" width="40.625" style="68" customWidth="1"/>
    <col min="2" max="2" width="15.25" style="69"/>
    <col min="3" max="3" width="13.25" style="69"/>
    <col min="4" max="4" width="12.625" style="69" customWidth="1"/>
    <col min="5" max="5" width="37.5" style="69" customWidth="1"/>
    <col min="6" max="6" width="15.25" style="69"/>
    <col min="7" max="7" width="13.25" style="69"/>
    <col min="8" max="8" width="12.75" style="69" customWidth="1"/>
    <col min="9" max="16384" width="9" style="69"/>
  </cols>
  <sheetData>
    <row r="1" ht="17" customHeight="1" spans="1:1">
      <c r="A1" s="2" t="s">
        <v>265</v>
      </c>
    </row>
    <row r="2" ht="59.25" customHeight="1" spans="1:8">
      <c r="A2" s="4" t="s">
        <v>266</v>
      </c>
      <c r="B2" s="4"/>
      <c r="C2" s="4"/>
      <c r="D2" s="4"/>
      <c r="E2" s="4"/>
      <c r="F2" s="4"/>
      <c r="G2" s="4"/>
      <c r="H2" s="4"/>
    </row>
    <row r="3" ht="15.95" customHeight="1" spans="1:8">
      <c r="A3" s="70"/>
      <c r="B3" s="71"/>
      <c r="C3" s="71"/>
      <c r="D3" s="71"/>
      <c r="E3" s="71"/>
      <c r="F3" s="71"/>
      <c r="G3" s="72"/>
      <c r="H3" s="73" t="s">
        <v>17</v>
      </c>
    </row>
    <row r="4" s="65" customFormat="1" ht="24.95" customHeight="1" spans="1:8">
      <c r="A4" s="74" t="s">
        <v>18</v>
      </c>
      <c r="B4" s="45" t="s">
        <v>267</v>
      </c>
      <c r="C4" s="75" t="s">
        <v>20</v>
      </c>
      <c r="D4" s="75"/>
      <c r="E4" s="76" t="s">
        <v>21</v>
      </c>
      <c r="F4" s="45" t="s">
        <v>19</v>
      </c>
      <c r="G4" s="75" t="s">
        <v>20</v>
      </c>
      <c r="H4" s="75"/>
    </row>
    <row r="5" ht="24.95" customHeight="1" spans="1:8">
      <c r="A5" s="77"/>
      <c r="B5" s="45"/>
      <c r="C5" s="45" t="s">
        <v>22</v>
      </c>
      <c r="D5" s="45" t="s">
        <v>23</v>
      </c>
      <c r="E5" s="78"/>
      <c r="F5" s="45"/>
      <c r="G5" s="45" t="s">
        <v>22</v>
      </c>
      <c r="H5" s="45" t="s">
        <v>23</v>
      </c>
    </row>
    <row r="6" s="66" customFormat="1" ht="21" customHeight="1" spans="1:8">
      <c r="A6" s="79" t="s">
        <v>268</v>
      </c>
      <c r="B6" s="80"/>
      <c r="C6" s="80"/>
      <c r="D6" s="47" t="str">
        <f t="shared" ref="D6:D9" si="0">IF(OR(VALUE(C6)=0,ISERROR(C6/B6-1)),"",C6/B6-1)</f>
        <v/>
      </c>
      <c r="E6" s="81" t="s">
        <v>269</v>
      </c>
      <c r="F6" s="80"/>
      <c r="G6" s="80"/>
      <c r="H6" s="47" t="str">
        <f t="shared" ref="H6:H15" si="1">IF(OR(VALUE(G6)=0,ISERROR(G6/F6-1)),"",G6/F6-1)</f>
        <v/>
      </c>
    </row>
    <row r="7" s="66" customFormat="1" ht="21" customHeight="1" spans="1:8">
      <c r="A7" s="79" t="s">
        <v>270</v>
      </c>
      <c r="B7" s="80"/>
      <c r="C7" s="80"/>
      <c r="D7" s="47" t="str">
        <f t="shared" si="0"/>
        <v/>
      </c>
      <c r="E7" s="81" t="s">
        <v>271</v>
      </c>
      <c r="F7" s="80"/>
      <c r="G7" s="80"/>
      <c r="H7" s="47" t="str">
        <f t="shared" si="1"/>
        <v/>
      </c>
    </row>
    <row r="8" s="66" customFormat="1" ht="21" customHeight="1" spans="1:8">
      <c r="A8" s="79" t="s">
        <v>272</v>
      </c>
      <c r="B8" s="80"/>
      <c r="C8" s="80"/>
      <c r="D8" s="47" t="str">
        <f t="shared" si="0"/>
        <v/>
      </c>
      <c r="E8" s="81" t="s">
        <v>273</v>
      </c>
      <c r="F8" s="80"/>
      <c r="G8" s="80"/>
      <c r="H8" s="47" t="str">
        <f t="shared" si="1"/>
        <v/>
      </c>
    </row>
    <row r="9" s="66" customFormat="1" ht="21" customHeight="1" spans="1:8">
      <c r="A9" s="79" t="s">
        <v>274</v>
      </c>
      <c r="B9" s="80"/>
      <c r="C9" s="80"/>
      <c r="D9" s="47" t="str">
        <f t="shared" si="0"/>
        <v/>
      </c>
      <c r="E9" s="82" t="s">
        <v>275</v>
      </c>
      <c r="F9" s="80"/>
      <c r="G9" s="80"/>
      <c r="H9" s="47" t="str">
        <f t="shared" si="1"/>
        <v/>
      </c>
    </row>
    <row r="10" s="66" customFormat="1" ht="21" customHeight="1" spans="1:8">
      <c r="A10" s="79" t="s">
        <v>276</v>
      </c>
      <c r="B10" s="80"/>
      <c r="C10" s="80"/>
      <c r="D10" s="47"/>
      <c r="E10" s="82" t="s">
        <v>277</v>
      </c>
      <c r="F10" s="80"/>
      <c r="G10" s="80"/>
      <c r="H10" s="47" t="str">
        <f t="shared" si="1"/>
        <v/>
      </c>
    </row>
    <row r="11" s="66" customFormat="1" ht="21" customHeight="1" spans="1:8">
      <c r="A11" s="79" t="s">
        <v>278</v>
      </c>
      <c r="B11" s="80"/>
      <c r="C11" s="80"/>
      <c r="D11" s="47" t="str">
        <f t="shared" ref="D11:D15" si="2">IF(OR(VALUE(C11)=0,ISERROR(C11/B11-1)),"",C11/B11-1)</f>
        <v/>
      </c>
      <c r="E11" s="83" t="s">
        <v>279</v>
      </c>
      <c r="F11" s="80"/>
      <c r="G11" s="80"/>
      <c r="H11" s="47" t="str">
        <f t="shared" si="1"/>
        <v/>
      </c>
    </row>
    <row r="12" s="66" customFormat="1" ht="21" customHeight="1" spans="1:8">
      <c r="A12" s="84" t="s">
        <v>280</v>
      </c>
      <c r="B12" s="80"/>
      <c r="C12" s="80"/>
      <c r="D12" s="47" t="str">
        <f t="shared" si="2"/>
        <v/>
      </c>
      <c r="E12" s="82" t="s">
        <v>281</v>
      </c>
      <c r="F12" s="85"/>
      <c r="G12" s="85"/>
      <c r="H12" s="47" t="str">
        <f t="shared" si="1"/>
        <v/>
      </c>
    </row>
    <row r="13" s="66" customFormat="1" ht="28.5" spans="1:8">
      <c r="A13" s="79" t="s">
        <v>282</v>
      </c>
      <c r="B13" s="80"/>
      <c r="C13" s="80"/>
      <c r="D13" s="47" t="str">
        <f t="shared" si="2"/>
        <v/>
      </c>
      <c r="E13" s="82" t="s">
        <v>283</v>
      </c>
      <c r="F13" s="80"/>
      <c r="G13" s="80"/>
      <c r="H13" s="47" t="str">
        <f t="shared" si="1"/>
        <v/>
      </c>
    </row>
    <row r="14" s="66" customFormat="1" ht="21" customHeight="1" spans="1:8">
      <c r="A14" s="79" t="s">
        <v>284</v>
      </c>
      <c r="B14" s="80"/>
      <c r="C14" s="80"/>
      <c r="D14" s="47" t="str">
        <f t="shared" si="2"/>
        <v/>
      </c>
      <c r="E14" s="82" t="s">
        <v>285</v>
      </c>
      <c r="F14" s="80"/>
      <c r="G14" s="80"/>
      <c r="H14" s="47" t="str">
        <f t="shared" si="1"/>
        <v/>
      </c>
    </row>
    <row r="15" s="66" customFormat="1" ht="21" customHeight="1" spans="1:8">
      <c r="A15" s="79"/>
      <c r="B15" s="80"/>
      <c r="C15" s="80"/>
      <c r="D15" s="47" t="str">
        <f t="shared" si="2"/>
        <v/>
      </c>
      <c r="E15" s="82" t="s">
        <v>286</v>
      </c>
      <c r="F15" s="80"/>
      <c r="G15" s="80"/>
      <c r="H15" s="47" t="str">
        <f t="shared" si="1"/>
        <v/>
      </c>
    </row>
    <row r="16" s="66" customFormat="1" ht="21" customHeight="1" spans="1:8">
      <c r="A16" s="86"/>
      <c r="B16" s="80"/>
      <c r="C16" s="80"/>
      <c r="D16" s="47"/>
      <c r="E16" s="82" t="s">
        <v>287</v>
      </c>
      <c r="F16" s="80"/>
      <c r="G16" s="80"/>
      <c r="H16" s="47"/>
    </row>
    <row r="17" s="66" customFormat="1" ht="21" customHeight="1" spans="1:8">
      <c r="A17" s="87" t="s">
        <v>74</v>
      </c>
      <c r="B17" s="88">
        <f t="shared" ref="B17:G17" si="3">SUM(B6:B16)</f>
        <v>0</v>
      </c>
      <c r="C17" s="88">
        <f t="shared" si="3"/>
        <v>0</v>
      </c>
      <c r="D17" s="60" t="str">
        <f t="shared" ref="D17:D25" si="4">IF(OR(VALUE(C17)=0,ISERROR(C17/B17-1)),"",C17/B17-1)</f>
        <v/>
      </c>
      <c r="E17" s="89" t="s">
        <v>75</v>
      </c>
      <c r="F17" s="88">
        <f t="shared" si="3"/>
        <v>0</v>
      </c>
      <c r="G17" s="88">
        <f t="shared" si="3"/>
        <v>0</v>
      </c>
      <c r="H17" s="47" t="str">
        <f t="shared" ref="H17:H25" si="5">IF(OR(VALUE(G17)=0,ISERROR(G17/F17-1)),"",G17/F17-1)</f>
        <v/>
      </c>
    </row>
    <row r="18" s="66" customFormat="1" ht="21" customHeight="1" spans="1:8">
      <c r="A18" s="87"/>
      <c r="B18" s="90"/>
      <c r="C18" s="90"/>
      <c r="D18" s="60"/>
      <c r="E18" s="89"/>
      <c r="F18" s="90"/>
      <c r="G18" s="90"/>
      <c r="H18" s="47"/>
    </row>
    <row r="19" s="66" customFormat="1" ht="21" customHeight="1" spans="1:8">
      <c r="A19" s="91" t="s">
        <v>288</v>
      </c>
      <c r="B19" s="90">
        <f t="shared" ref="B19:G19" si="6">SUM(B20:B24)</f>
        <v>0</v>
      </c>
      <c r="C19" s="90">
        <f t="shared" si="6"/>
        <v>0</v>
      </c>
      <c r="D19" s="60" t="str">
        <f t="shared" si="4"/>
        <v/>
      </c>
      <c r="E19" s="92" t="s">
        <v>289</v>
      </c>
      <c r="F19" s="90">
        <f t="shared" si="6"/>
        <v>0</v>
      </c>
      <c r="G19" s="90">
        <f t="shared" si="6"/>
        <v>0</v>
      </c>
      <c r="H19" s="47" t="str">
        <f t="shared" si="5"/>
        <v/>
      </c>
    </row>
    <row r="20" s="67" customFormat="1" ht="21" customHeight="1" spans="1:8">
      <c r="A20" s="86" t="s">
        <v>290</v>
      </c>
      <c r="B20" s="93"/>
      <c r="C20" s="93"/>
      <c r="D20" s="60" t="str">
        <f t="shared" si="4"/>
        <v/>
      </c>
      <c r="E20" s="94" t="s">
        <v>291</v>
      </c>
      <c r="F20" s="95"/>
      <c r="G20" s="95"/>
      <c r="H20" s="47" t="str">
        <f t="shared" si="5"/>
        <v/>
      </c>
    </row>
    <row r="21" s="66" customFormat="1" ht="21" customHeight="1" spans="1:8">
      <c r="A21" s="86" t="s">
        <v>113</v>
      </c>
      <c r="B21" s="80"/>
      <c r="C21" s="80"/>
      <c r="D21" s="60" t="str">
        <f t="shared" si="4"/>
        <v/>
      </c>
      <c r="E21" s="94" t="s">
        <v>292</v>
      </c>
      <c r="F21" s="93"/>
      <c r="G21" s="93"/>
      <c r="H21" s="47" t="str">
        <f t="shared" si="5"/>
        <v/>
      </c>
    </row>
    <row r="22" s="66" customFormat="1" ht="21" customHeight="1" spans="1:8">
      <c r="A22" s="86" t="s">
        <v>115</v>
      </c>
      <c r="B22" s="80"/>
      <c r="C22" s="80"/>
      <c r="D22" s="60" t="str">
        <f t="shared" si="4"/>
        <v/>
      </c>
      <c r="E22" s="94" t="s">
        <v>106</v>
      </c>
      <c r="F22" s="95"/>
      <c r="G22" s="95"/>
      <c r="H22" s="47" t="str">
        <f t="shared" si="5"/>
        <v/>
      </c>
    </row>
    <row r="23" s="66" customFormat="1" ht="21" customHeight="1" spans="1:8">
      <c r="A23" s="79" t="s">
        <v>293</v>
      </c>
      <c r="B23" s="95"/>
      <c r="C23" s="95"/>
      <c r="D23" s="60" t="str">
        <f t="shared" si="4"/>
        <v/>
      </c>
      <c r="E23" s="96" t="s">
        <v>294</v>
      </c>
      <c r="F23" s="95"/>
      <c r="G23" s="95"/>
      <c r="H23" s="47" t="str">
        <f t="shared" si="5"/>
        <v/>
      </c>
    </row>
    <row r="24" s="66" customFormat="1" ht="21" customHeight="1" spans="1:8">
      <c r="A24" s="86" t="s">
        <v>71</v>
      </c>
      <c r="B24" s="80"/>
      <c r="C24" s="80"/>
      <c r="D24" s="60" t="str">
        <f t="shared" si="4"/>
        <v/>
      </c>
      <c r="E24" s="94" t="s">
        <v>71</v>
      </c>
      <c r="F24" s="95"/>
      <c r="G24" s="95"/>
      <c r="H24" s="47" t="str">
        <f t="shared" si="5"/>
        <v/>
      </c>
    </row>
    <row r="25" s="66" customFormat="1" ht="21" customHeight="1" spans="1:8">
      <c r="A25" s="87" t="s">
        <v>118</v>
      </c>
      <c r="B25" s="90">
        <f t="shared" ref="B25:F25" si="7">SUM(B17,B19)</f>
        <v>0</v>
      </c>
      <c r="C25" s="90">
        <f t="shared" si="7"/>
        <v>0</v>
      </c>
      <c r="D25" s="60" t="str">
        <f t="shared" si="4"/>
        <v/>
      </c>
      <c r="E25" s="89" t="s">
        <v>119</v>
      </c>
      <c r="F25" s="90">
        <f t="shared" si="7"/>
        <v>0</v>
      </c>
      <c r="G25" s="90"/>
      <c r="H25" s="47" t="str">
        <f t="shared" si="5"/>
        <v/>
      </c>
    </row>
    <row r="26" s="66" customFormat="1" ht="21" customHeight="1" spans="1:8">
      <c r="A26" s="68"/>
      <c r="B26" s="69"/>
      <c r="C26" s="69"/>
      <c r="D26" s="69"/>
      <c r="E26" s="69"/>
      <c r="F26" s="69"/>
      <c r="G26" s="69"/>
      <c r="H26" s="69"/>
    </row>
    <row r="27" s="66" customFormat="1" ht="21" customHeight="1" spans="1:8">
      <c r="A27" s="68"/>
      <c r="B27" s="69"/>
      <c r="C27" s="69"/>
      <c r="D27" s="69"/>
      <c r="E27" s="69"/>
      <c r="F27" s="69"/>
      <c r="G27" s="69"/>
      <c r="H27" s="69"/>
    </row>
    <row r="28" s="66" customFormat="1" ht="21" customHeight="1" spans="1:8">
      <c r="A28" s="68"/>
      <c r="B28" s="69"/>
      <c r="C28" s="69"/>
      <c r="D28" s="69"/>
      <c r="E28" s="69"/>
      <c r="F28" s="69"/>
      <c r="G28" s="69"/>
      <c r="H28" s="69"/>
    </row>
    <row r="48" spans="1:8">
      <c r="A48" s="97"/>
      <c r="B48" s="98"/>
      <c r="C48" s="98"/>
      <c r="D48" s="98"/>
      <c r="E48" s="98"/>
      <c r="F48" s="98"/>
      <c r="G48" s="98"/>
      <c r="H48" s="98"/>
    </row>
    <row r="49" spans="1:8">
      <c r="A49" s="87" t="s">
        <v>118</v>
      </c>
      <c r="B49" s="99">
        <f t="shared" ref="B49:G49" si="8">SUM(B17:B19)</f>
        <v>0</v>
      </c>
      <c r="C49" s="99">
        <f t="shared" si="8"/>
        <v>0</v>
      </c>
      <c r="D49" s="60" t="str">
        <f>IF(OR(VALUE(C49)=0,ISERROR(C49/B49-1)),"",C49/B49-1)</f>
        <v/>
      </c>
      <c r="E49" s="89" t="s">
        <v>119</v>
      </c>
      <c r="F49" s="99">
        <f t="shared" si="8"/>
        <v>0</v>
      </c>
      <c r="G49" s="99">
        <f t="shared" si="8"/>
        <v>0</v>
      </c>
      <c r="H49" s="60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workbookViewId="0">
      <selection activeCell="A2" sqref="A2:H2"/>
    </sheetView>
  </sheetViews>
  <sheetFormatPr defaultColWidth="9" defaultRowHeight="14.25"/>
  <cols>
    <col min="1" max="1" width="41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ht="18" customHeight="1" spans="1:23">
      <c r="A1" s="2" t="s">
        <v>295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0.25" spans="1:23">
      <c r="A2" s="4" t="s">
        <v>296</v>
      </c>
      <c r="B2" s="4"/>
      <c r="C2" s="4"/>
      <c r="D2" s="4"/>
      <c r="E2" s="4"/>
      <c r="F2" s="4"/>
      <c r="G2" s="4"/>
      <c r="H2" s="4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5"/>
      <c r="B3" s="36"/>
      <c r="C3" s="36"/>
      <c r="D3" s="36"/>
      <c r="E3" s="36"/>
      <c r="F3" s="36"/>
      <c r="G3" s="36"/>
      <c r="H3" s="37" t="s">
        <v>17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8.95" customHeight="1" spans="1:8">
      <c r="A4" s="38" t="s">
        <v>18</v>
      </c>
      <c r="B4" s="39" t="s">
        <v>19</v>
      </c>
      <c r="C4" s="40" t="s">
        <v>20</v>
      </c>
      <c r="D4" s="41"/>
      <c r="E4" s="38" t="s">
        <v>21</v>
      </c>
      <c r="F4" s="39" t="s">
        <v>19</v>
      </c>
      <c r="G4" s="40" t="s">
        <v>20</v>
      </c>
      <c r="H4" s="41"/>
    </row>
    <row r="5" ht="18.95" customHeight="1" spans="1:8">
      <c r="A5" s="42"/>
      <c r="B5" s="43"/>
      <c r="C5" s="44" t="s">
        <v>22</v>
      </c>
      <c r="D5" s="45" t="s">
        <v>23</v>
      </c>
      <c r="E5" s="42"/>
      <c r="F5" s="43"/>
      <c r="G5" s="44" t="s">
        <v>22</v>
      </c>
      <c r="H5" s="45" t="s">
        <v>23</v>
      </c>
    </row>
    <row r="6" ht="18.95" customHeight="1" spans="1:8">
      <c r="A6" s="46" t="s">
        <v>297</v>
      </c>
      <c r="B6" s="44"/>
      <c r="C6" s="44"/>
      <c r="D6" s="47" t="str">
        <f t="shared" ref="D6:D12" si="0">IF(OR(VALUE(C6)=0,ISERROR(C6/B6-1)),"",C6/B6-1)</f>
        <v/>
      </c>
      <c r="E6" s="48" t="s">
        <v>39</v>
      </c>
      <c r="F6" s="39"/>
      <c r="G6" s="49"/>
      <c r="H6" s="47" t="str">
        <f t="shared" ref="H6:H12" si="1">IF(OR(VALUE(G6)=0,ISERROR(G6/F6-1)),"",G6/F6-1)</f>
        <v/>
      </c>
    </row>
    <row r="7" ht="18.95" customHeight="1" spans="1:8">
      <c r="A7" s="50" t="s">
        <v>298</v>
      </c>
      <c r="B7" s="50"/>
      <c r="C7" s="50"/>
      <c r="D7" s="47" t="str">
        <f t="shared" si="0"/>
        <v/>
      </c>
      <c r="E7" s="48" t="s">
        <v>299</v>
      </c>
      <c r="F7" s="51"/>
      <c r="G7" s="52"/>
      <c r="H7" s="47" t="str">
        <f t="shared" si="1"/>
        <v/>
      </c>
    </row>
    <row r="8" ht="18.95" customHeight="1" spans="1:8">
      <c r="A8" s="50" t="s">
        <v>300</v>
      </c>
      <c r="B8" s="50"/>
      <c r="C8" s="50"/>
      <c r="D8" s="47" t="str">
        <f t="shared" si="0"/>
        <v/>
      </c>
      <c r="E8" s="48"/>
      <c r="F8" s="50"/>
      <c r="G8" s="52"/>
      <c r="H8" s="47" t="str">
        <f t="shared" si="1"/>
        <v/>
      </c>
    </row>
    <row r="9" ht="18.95" customHeight="1" spans="1:8">
      <c r="A9" s="50" t="s">
        <v>301</v>
      </c>
      <c r="B9" s="50"/>
      <c r="C9" s="50"/>
      <c r="D9" s="47" t="str">
        <f t="shared" si="0"/>
        <v/>
      </c>
      <c r="E9" s="53"/>
      <c r="F9" s="54"/>
      <c r="G9" s="52"/>
      <c r="H9" s="47" t="str">
        <f t="shared" si="1"/>
        <v/>
      </c>
    </row>
    <row r="10" ht="18.95" customHeight="1" spans="1:8">
      <c r="A10" s="55" t="s">
        <v>302</v>
      </c>
      <c r="B10" s="50"/>
      <c r="C10" s="50"/>
      <c r="D10" s="47" t="str">
        <f t="shared" si="0"/>
        <v/>
      </c>
      <c r="E10" s="56"/>
      <c r="F10" s="50"/>
      <c r="G10" s="52"/>
      <c r="H10" s="47" t="str">
        <f t="shared" si="1"/>
        <v/>
      </c>
    </row>
    <row r="11" ht="18.95" customHeight="1" spans="1:8">
      <c r="A11" s="50"/>
      <c r="B11" s="50"/>
      <c r="C11" s="50"/>
      <c r="D11" s="47" t="str">
        <f t="shared" si="0"/>
        <v/>
      </c>
      <c r="E11" s="48"/>
      <c r="F11" s="57"/>
      <c r="G11" s="52"/>
      <c r="H11" s="47" t="str">
        <f t="shared" si="1"/>
        <v/>
      </c>
    </row>
    <row r="12" ht="18.95" customHeight="1" spans="1:8">
      <c r="A12" s="50"/>
      <c r="B12" s="50"/>
      <c r="C12" s="50"/>
      <c r="D12" s="47" t="str">
        <f t="shared" si="0"/>
        <v/>
      </c>
      <c r="E12" s="48"/>
      <c r="F12" s="50"/>
      <c r="G12" s="52"/>
      <c r="H12" s="47" t="str">
        <f t="shared" si="1"/>
        <v/>
      </c>
    </row>
    <row r="13" ht="18.95" customHeight="1" spans="1:8">
      <c r="A13" s="50"/>
      <c r="B13" s="50"/>
      <c r="C13" s="50"/>
      <c r="D13" s="47"/>
      <c r="E13" s="50"/>
      <c r="F13" s="50"/>
      <c r="G13" s="52"/>
      <c r="H13" s="47"/>
    </row>
    <row r="14" ht="18.95" customHeight="1" spans="1:8">
      <c r="A14" s="58" t="s">
        <v>303</v>
      </c>
      <c r="B14" s="59">
        <f t="shared" ref="B14:G14" si="2">SUM(B6:B12)</f>
        <v>0</v>
      </c>
      <c r="C14" s="59">
        <f t="shared" si="2"/>
        <v>0</v>
      </c>
      <c r="D14" s="60" t="str">
        <f t="shared" ref="D14:D19" si="3">IF(OR(VALUE(C14)=0,ISERROR(C14/B14-1)),"",C14/B14-1)</f>
        <v/>
      </c>
      <c r="E14" s="58" t="s">
        <v>304</v>
      </c>
      <c r="F14" s="59">
        <f t="shared" si="2"/>
        <v>0</v>
      </c>
      <c r="G14" s="59">
        <f t="shared" si="2"/>
        <v>0</v>
      </c>
      <c r="H14" s="60" t="str">
        <f t="shared" ref="H14:H20" si="4">IF(OR(VALUE(G14)=0,ISERROR(G14/F14-1)),"",G14/F14-1)</f>
        <v/>
      </c>
    </row>
    <row r="15" ht="18.95" customHeight="1" spans="1:8">
      <c r="A15" s="50"/>
      <c r="B15" s="52"/>
      <c r="C15" s="52"/>
      <c r="D15" s="61"/>
      <c r="E15" s="50"/>
      <c r="F15" s="52"/>
      <c r="G15" s="52"/>
      <c r="H15" s="62"/>
    </row>
    <row r="16" ht="18.95" customHeight="1" spans="1:8">
      <c r="A16" s="63" t="s">
        <v>305</v>
      </c>
      <c r="B16" s="52"/>
      <c r="C16" s="52">
        <f>SUM(C17)</f>
        <v>0</v>
      </c>
      <c r="D16" s="61"/>
      <c r="E16" s="64" t="s">
        <v>78</v>
      </c>
      <c r="F16" s="52"/>
      <c r="G16" s="52"/>
      <c r="H16" s="62"/>
    </row>
    <row r="17" ht="18.95" customHeight="1" spans="1:8">
      <c r="A17" s="63"/>
      <c r="B17" s="52"/>
      <c r="C17" s="52"/>
      <c r="D17" s="61"/>
      <c r="E17" s="64" t="s">
        <v>306</v>
      </c>
      <c r="F17" s="52"/>
      <c r="G17" s="52"/>
      <c r="H17" s="62"/>
    </row>
    <row r="18" ht="18.95" customHeight="1" spans="1:8">
      <c r="A18" s="63"/>
      <c r="B18" s="52"/>
      <c r="C18" s="52"/>
      <c r="D18" s="47" t="str">
        <f t="shared" si="3"/>
        <v/>
      </c>
      <c r="E18" s="63" t="s">
        <v>307</v>
      </c>
      <c r="F18" s="52"/>
      <c r="G18" s="52"/>
      <c r="H18" s="60" t="str">
        <f t="shared" si="4"/>
        <v/>
      </c>
    </row>
    <row r="19" ht="18.95" customHeight="1" spans="1:8">
      <c r="A19" s="63"/>
      <c r="B19" s="52"/>
      <c r="C19" s="52"/>
      <c r="D19" s="47" t="str">
        <f t="shared" si="3"/>
        <v/>
      </c>
      <c r="E19" s="63"/>
      <c r="F19" s="52"/>
      <c r="G19" s="52"/>
      <c r="H19" s="60" t="str">
        <f t="shared" si="4"/>
        <v/>
      </c>
    </row>
    <row r="20" ht="18.95" customHeight="1" spans="1:8">
      <c r="A20" s="50"/>
      <c r="B20" s="52"/>
      <c r="C20" s="52"/>
      <c r="D20" s="61"/>
      <c r="E20" s="63"/>
      <c r="F20" s="52"/>
      <c r="G20" s="52"/>
      <c r="H20" s="60" t="str">
        <f t="shared" si="4"/>
        <v/>
      </c>
    </row>
    <row r="21" ht="18.95" customHeight="1" spans="1:8">
      <c r="A21" s="50"/>
      <c r="B21" s="52"/>
      <c r="C21" s="52"/>
      <c r="D21" s="61"/>
      <c r="E21" s="50"/>
      <c r="F21" s="52"/>
      <c r="G21" s="52"/>
      <c r="H21" s="62"/>
    </row>
    <row r="22" ht="18.95" customHeight="1" spans="1:8">
      <c r="A22" s="58" t="s">
        <v>308</v>
      </c>
      <c r="B22" s="59">
        <f>SUM(B14,B18,B19)</f>
        <v>0</v>
      </c>
      <c r="C22" s="59">
        <f>SUM(C14,C16,C18)</f>
        <v>0</v>
      </c>
      <c r="D22" s="60" t="str">
        <f>IF(OR(VALUE(C22)=0,ISERROR(C22/B22-1)),"",C22/B22-1)</f>
        <v/>
      </c>
      <c r="E22" s="58" t="s">
        <v>309</v>
      </c>
      <c r="F22" s="59">
        <f>SUM(F14,F18,F19,F20)</f>
        <v>0</v>
      </c>
      <c r="G22" s="59">
        <f>SUM(G14,G16,G17,G18)</f>
        <v>0</v>
      </c>
      <c r="H22" s="60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 H18:H22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D15" sqref="D15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310</v>
      </c>
      <c r="B1" s="3"/>
      <c r="C1" s="3"/>
      <c r="D1" s="3"/>
      <c r="E1" s="3"/>
      <c r="F1" s="3"/>
      <c r="G1" s="3"/>
      <c r="H1" s="3"/>
      <c r="I1" s="3"/>
    </row>
    <row r="2" ht="20.25" spans="1:11">
      <c r="A2" s="4" t="s">
        <v>311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312</v>
      </c>
      <c r="B4" s="9" t="s">
        <v>313</v>
      </c>
      <c r="C4" s="10" t="s">
        <v>314</v>
      </c>
      <c r="D4" s="11" t="s">
        <v>315</v>
      </c>
      <c r="E4" s="9" t="s">
        <v>316</v>
      </c>
      <c r="F4" s="9" t="s">
        <v>317</v>
      </c>
      <c r="G4" s="12" t="s">
        <v>318</v>
      </c>
      <c r="H4" s="13" t="s">
        <v>319</v>
      </c>
      <c r="I4" s="13" t="s">
        <v>320</v>
      </c>
      <c r="J4" s="28" t="s">
        <v>321</v>
      </c>
      <c r="K4" s="28" t="s">
        <v>322</v>
      </c>
    </row>
    <row r="5" ht="26.25" customHeight="1" spans="1:11">
      <c r="A5" s="14" t="s">
        <v>323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324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325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326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327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328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329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330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331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332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333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334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335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336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337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338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H20: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瓦解</cp:lastModifiedBy>
  <cp:revision>1</cp:revision>
  <dcterms:created xsi:type="dcterms:W3CDTF">1996-12-17T01:32:00Z</dcterms:created>
  <cp:lastPrinted>2017-01-10T07:02:00Z</cp:lastPrinted>
  <dcterms:modified xsi:type="dcterms:W3CDTF">2019-01-27T12:58:24Z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