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980" windowHeight="10500" tabRatio="93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_xlnm._FilterDatabase" localSheetId="3" hidden="1">'公共预算草案功能分类表  '!$A$5:$G$38</definedName>
    <definedName name="_xlnm._FilterDatabase" localSheetId="2" hidden="1">一般公共预算收支草案!$A$5:$H$66</definedName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6">基金预算草案!$A$1:$H$25</definedName>
    <definedName name="_xlnm.Print_Area" localSheetId="2">一般公共预算收支草案!$A$1:$H$66</definedName>
    <definedName name="_xlnm.Print_Titles" localSheetId="4">公共预算草案按经济分类!$1:$5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8">社保基金草案!$2:$4</definedName>
    <definedName name="_xlnm.Print_Titles" localSheetId="2">一般公共预算收支草案!$2:$5</definedName>
    <definedName name="表4" localSheetId="6">#REF!</definedName>
    <definedName name="表4" localSheetId="8">#REF!</definedName>
    <definedName name="表4">#REF!</definedName>
    <definedName name="_xlnm.Print_Area" localSheetId="8">社保基金草案!$A$1:$K$20</definedName>
    <definedName name="_xlnm.Print_Area" localSheetId="7">国有资本经营预算!$A$1:$H$22</definedName>
    <definedName name="_xlnm.Print_Area" localSheetId="5">财政预算支出明细表附表!$A$1:$M$37</definedName>
    <definedName name="_xlnm.Print_Area" localSheetId="4">公共预算草案按经济分类!$A$1:$L$106</definedName>
    <definedName name="_xlnm.Print_Area" localSheetId="3">'公共预算草案功能分类表  '!$A$1:$H$138</definedName>
    <definedName name="_xlnm._FilterDatabase" localSheetId="4" hidden="1">公共预算草案按经济分类!$A:$A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<sst xmlns="http://schemas.openxmlformats.org/spreadsheetml/2006/main" count="359">
  <si>
    <t>附件2</t>
  </si>
  <si>
    <t>梁河县平山乡</t>
  </si>
  <si>
    <t>2022年度财政预算(草案)</t>
  </si>
  <si>
    <t>梁河县平山乡人民政府</t>
  </si>
  <si>
    <t>2022年1月</t>
  </si>
  <si>
    <t>目              录</t>
  </si>
  <si>
    <t>序号</t>
  </si>
  <si>
    <t>表                  名</t>
  </si>
  <si>
    <t>2022年梁河县平山乡一般公共预算收支草案（表一）</t>
  </si>
  <si>
    <t>2022年梁河县平山乡一般公共预算收支功能分类情况表（表二）</t>
  </si>
  <si>
    <t>2022年梁河县平山乡一般公共预算支出经济分类情况表（表三）</t>
  </si>
  <si>
    <t>2022年梁河县平山乡财政预算支出明细表(草案）（表三/1）</t>
  </si>
  <si>
    <t>2022年梁河县平山乡政府性基金预算收支草案（表四）</t>
  </si>
  <si>
    <t>2022年梁河县平山乡国有资本经营预算草案（表五）</t>
  </si>
  <si>
    <t>2022年梁河县平山乡社会保险基金预算草案（表六）</t>
  </si>
  <si>
    <t>表一</t>
  </si>
  <si>
    <t>2022年梁河县平山乡一般公共预算收支草案</t>
  </si>
  <si>
    <t>单位：万元</t>
  </si>
  <si>
    <t>收入</t>
  </si>
  <si>
    <t>2021年预算数</t>
  </si>
  <si>
    <t>2022年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</si>
  <si>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</si>
  <si>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</si>
  <si>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</si>
  <si>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</si>
  <si>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</si>
  <si>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</si>
  <si>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</si>
  <si>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</si>
  <si>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</si>
  <si>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</si>
  <si>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</si>
  <si>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</si>
  <si>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</si>
  <si>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</si>
  <si>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</si>
  <si>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</si>
  <si>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</si>
  <si>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</si>
  <si>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</si>
  <si>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</si>
  <si>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</si>
  <si>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</si>
  <si>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</si>
  <si>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</si>
  <si>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</si>
  <si>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</si>
  <si>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</si>
  <si>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</si>
  <si>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</si>
  <si>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</si>
  <si>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</si>
  <si>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</si>
  <si>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</si>
  <si>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</si>
  <si>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</si>
  <si>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</si>
  <si>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</si>
  <si>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</si>
  <si>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</si>
  <si>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</si>
  <si>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</si>
  <si>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</si>
  <si>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</si>
  <si>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</si>
  <si>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</si>
  <si>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</si>
  <si>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</si>
  <si>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</si>
  <si>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</si>
  <si>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</si>
  <si>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</si>
  <si>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</si>
  <si>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</si>
  <si>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</si>
  <si>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</si>
  <si>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</si>
  <si>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</si>
  <si>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</si>
  <si>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</si>
  <si>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</si>
  <si>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</si>
  <si>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</si>
  <si>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</si>
  <si>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</si>
  <si>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</si>
  <si>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</si>
  <si>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</si>
  <si>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</si>
  <si>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</si>
  <si>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</si>
  <si>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</si>
  <si>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</si>
  <si>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</si>
  <si>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</si>
  <si>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</si>
  <si>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</si>
  <si>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</si>
  <si>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</si>
  <si>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</si>
  <si>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</si>
  <si>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</si>
  <si>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</si>
  <si>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</si>
  <si>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</si>
  <si>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</si>
  <si>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</si>
  <si>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</si>
  <si>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</si>
  <si>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</si>
  <si>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</si>
  <si>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</si>
  <si>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</si>
  <si>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</si>
  <si>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</si>
  <si>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</si>
  <si>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</si>
  <si>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</si>
  <si>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</si>
  <si>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</si>
  <si>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</si>
  <si>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2022年梁河县平山乡一般公共预算收支功能分类情况表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</si>
  <si>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</si>
  <si>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</si>
  <si>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</si>
  <si>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</si>
  <si>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</si>
  <si>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</si>
  <si>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</si>
  <si>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</si>
  <si>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</si>
  <si>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</si>
  <si>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</si>
  <si>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</si>
  <si>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</si>
  <si>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</si>
  <si>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</si>
  <si>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</si>
  <si>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</si>
  <si>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</si>
  <si>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</si>
  <si>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</si>
  <si>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</si>
  <si>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</si>
  <si>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</si>
  <si>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</si>
  <si>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</si>
  <si>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</si>
  <si>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</si>
  <si>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</si>
  <si>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</si>
  <si>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</si>
  <si>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204公共安全支出</t>
  </si>
  <si>
    <t xml:space="preserve">    06一般行政管理事务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</si>
  <si>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</si>
  <si>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</si>
  <si>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</si>
  <si>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</si>
  <si>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</si>
  <si>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</si>
  <si>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</si>
  <si>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</si>
  <si>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</si>
  <si>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</si>
  <si>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</si>
  <si>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</si>
  <si>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</si>
  <si>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</si>
  <si>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</si>
  <si>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</si>
  <si>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</si>
  <si>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</si>
  <si>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</si>
  <si>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</si>
  <si>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</si>
  <si>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</si>
  <si>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</si>
  <si>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</si>
  <si>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</si>
  <si>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</si>
  <si>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</si>
  <si>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</si>
  <si>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</si>
  <si>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</si>
  <si>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</si>
  <si>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</si>
  <si>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</si>
  <si>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</si>
  <si>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</si>
  <si>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</si>
  <si>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</si>
  <si>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</si>
  <si>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</si>
  <si>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</si>
  <si>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</si>
  <si>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</si>
  <si>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212212 城乡社区支出</t>
  </si>
  <si>
    <t>2120501 城乡社区环境卫生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</si>
  <si>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</si>
  <si>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</si>
  <si>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</si>
  <si>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</si>
  <si>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</si>
  <si>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</si>
  <si>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</si>
  <si>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</si>
  <si>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</si>
  <si>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</si>
  <si>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</si>
  <si>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2140106 公路养护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</si>
  <si>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</si>
  <si>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</si>
  <si>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</si>
  <si>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</si>
  <si>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</si>
  <si>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</si>
  <si>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</si>
  <si>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</si>
  <si>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</si>
  <si>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</si>
  <si>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</si>
  <si>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</si>
  <si>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</si>
  <si>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</si>
  <si>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</si>
  <si>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</si>
  <si>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</si>
  <si>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2022年梁河县平山乡一般公共预算支出经济分类情况表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</si>
  <si>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</si>
  <si>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</si>
  <si>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</si>
  <si>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</si>
  <si>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</si>
  <si>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</si>
  <si>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</si>
  <si>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</si>
  <si>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</si>
  <si>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</si>
  <si>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</si>
  <si>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</si>
  <si>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</si>
  <si>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</si>
  <si>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   20406    一般行政管理事务</t>
  </si>
  <si>
    <t>表三/1/附表</t>
  </si>
  <si>
    <t>2022年梁河县平山乡财政预算支出明细表（草案）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</si>
  <si>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</si>
  <si>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</si>
  <si>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</si>
  <si>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</si>
  <si>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</si>
  <si>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</si>
  <si>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</si>
  <si>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</si>
  <si>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</si>
  <si>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</si>
  <si>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</si>
  <si>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</si>
  <si>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</si>
  <si>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财政所工作经费</t>
  </si>
  <si>
    <t>基层党建工作经费</t>
  </si>
  <si>
    <t>乡镇党校工作经费</t>
  </si>
  <si>
    <t>乡镇妇联工作经费</t>
  </si>
  <si>
    <t>乡镇工作经费</t>
  </si>
  <si>
    <t>乡镇人大代表活动经费</t>
  </si>
  <si>
    <t>乡镇人大主席团审议工作经费</t>
  </si>
  <si>
    <t>乡镇人代会经费</t>
  </si>
  <si>
    <t>乡镇团委工作经费</t>
  </si>
  <si>
    <t>乡镇宣传工作经费</t>
  </si>
  <si>
    <t>乡镇宗教工作经费</t>
  </si>
  <si>
    <t>乡镇综治维稳工作经费</t>
  </si>
  <si>
    <t>政协委员视察经费</t>
  </si>
  <si>
    <t>蚕桑种植完成任务补助经费</t>
  </si>
  <si>
    <t>耕地地力保护补贴工作经费</t>
  </si>
  <si>
    <t>梁河县2020/2021年榨季甘蔗生产目标任务工作补助经费</t>
  </si>
  <si>
    <t>农村集体产权制度改革工作经费</t>
  </si>
  <si>
    <t>农村宅基地工作经费</t>
  </si>
  <si>
    <t>烟区规划、面积落实补贴经费</t>
  </si>
  <si>
    <t>烟区基础设施建设维修维护补助资金</t>
  </si>
  <si>
    <t>新建烤房补助资金</t>
  </si>
  <si>
    <t>爱国卫生“七个专项行动”及农村人居环境整治专项工作经费</t>
  </si>
  <si>
    <t>退役军人服务站运行经费</t>
  </si>
  <si>
    <t>依法治县工作经费</t>
  </si>
  <si>
    <t>农村公路养护地方配套资金经费</t>
  </si>
  <si>
    <t>健康教育工作经费</t>
  </si>
  <si>
    <t>民族团结进步创建经费</t>
  </si>
  <si>
    <t>表四</t>
  </si>
  <si>
    <t>2022年梁河县平山乡政府性基金预算收支草案</t>
  </si>
  <si>
    <t>2021预算数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</si>
  <si>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</si>
  <si>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</si>
  <si>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</si>
  <si>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</si>
  <si>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</si>
  <si>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</si>
  <si>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</si>
  <si>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</si>
  <si>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</si>
  <si>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</si>
  <si>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</si>
  <si>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</si>
  <si>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</si>
  <si>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</si>
  <si>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</si>
  <si>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</si>
  <si>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</si>
  <si>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</si>
  <si>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</si>
  <si>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</si>
  <si>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</si>
  <si>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</si>
  <si>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</si>
  <si>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</si>
  <si>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</si>
  <si>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</si>
  <si>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</si>
  <si>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</si>
  <si>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2022年梁河县平山乡国有资本经营预算草案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</si>
  <si>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</si>
  <si>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</si>
  <si>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</si>
  <si>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</si>
  <si>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</si>
  <si>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</si>
  <si>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</si>
  <si>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</si>
  <si>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</si>
  <si>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</si>
  <si>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</si>
  <si>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</si>
  <si>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</si>
  <si>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</si>
  <si>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2022年梁河县平山乡社会保险基金预算草案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</si>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</sst>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#,##0_ "/>
    <numFmt numFmtId="178" formatCode="#,##0_ ;[Red]\-#,##0\ "/>
    <numFmt numFmtId="179" formatCode="0.0%"/>
    <numFmt numFmtId="180" formatCode="#,##0_);[Red]\(#,##0\)"/>
  </numFmts>
  <fonts count="73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sz val="12"/>
      <color rgb="FFFF0000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sz val="9"/>
      <color rgb="FF00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7"/>
      <name val="Small Fonts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74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44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0" fillId="0" borderId="0"/>
    <xf numFmtId="0" fontId="46" fillId="0" borderId="25" applyNumberFormat="0" applyFill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28" borderId="30" applyNumberFormat="0" applyFont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3" fillId="0" borderId="24" applyNumberFormat="0" applyFill="0" applyAlignment="0" applyProtection="0">
      <alignment vertical="center"/>
    </xf>
    <xf numFmtId="0" fontId="0" fillId="0" borderId="0"/>
    <xf numFmtId="0" fontId="63" fillId="31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29" borderId="0" applyNumberFormat="0" applyBorder="0" applyAlignment="0" applyProtection="0">
      <alignment vertical="center"/>
    </xf>
    <xf numFmtId="0" fontId="0" fillId="0" borderId="0"/>
    <xf numFmtId="0" fontId="36" fillId="0" borderId="27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7" fillId="21" borderId="28" applyNumberFormat="0" applyAlignment="0" applyProtection="0">
      <alignment vertical="center"/>
    </xf>
    <xf numFmtId="0" fontId="55" fillId="21" borderId="20" applyNumberFormat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60" fillId="27" borderId="29" applyNumberFormat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0" fillId="0" borderId="0"/>
    <xf numFmtId="0" fontId="40" fillId="0" borderId="23" applyNumberFormat="0" applyFill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/>
    <xf numFmtId="0" fontId="52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2" borderId="0" applyNumberFormat="0" applyBorder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0" fillId="0" borderId="0">
      <alignment vertical="center"/>
    </xf>
    <xf numFmtId="0" fontId="49" fillId="43" borderId="0" applyNumberFormat="0" applyBorder="0" applyAlignment="0" applyProtection="0">
      <alignment vertical="center"/>
    </xf>
    <xf numFmtId="0" fontId="0" fillId="0" borderId="0"/>
    <xf numFmtId="0" fontId="49" fillId="35" borderId="0" applyNumberFormat="0" applyBorder="0" applyAlignment="0" applyProtection="0">
      <alignment vertical="center"/>
    </xf>
    <xf numFmtId="0" fontId="0" fillId="0" borderId="0"/>
    <xf numFmtId="0" fontId="39" fillId="0" borderId="21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0" fillId="0" borderId="0">
      <alignment vertical="center"/>
    </xf>
    <xf numFmtId="0" fontId="49" fillId="48" borderId="0" applyNumberFormat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37" fontId="67" fillId="0" borderId="0"/>
    <xf numFmtId="0" fontId="0" fillId="0" borderId="0"/>
    <xf numFmtId="0" fontId="19" fillId="0" borderId="0">
      <alignment vertical="top"/>
      <protection locked="0"/>
    </xf>
    <xf numFmtId="0" fontId="63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6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3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64" fillId="0" borderId="31" applyNumberFormat="0" applyFill="0" applyAlignment="0" applyProtection="0">
      <alignment vertical="center"/>
    </xf>
    <xf numFmtId="0" fontId="0" fillId="0" borderId="0"/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0" fillId="0" borderId="0"/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6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/>
    <xf numFmtId="0" fontId="70" fillId="48" borderId="1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3" borderId="19" applyNumberFormat="0" applyAlignment="0" applyProtection="0">
      <alignment vertical="center"/>
    </xf>
    <xf numFmtId="0" fontId="0" fillId="0" borderId="0">
      <alignment vertical="center"/>
    </xf>
    <xf numFmtId="0" fontId="35" fillId="3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6" fillId="3" borderId="33" applyNumberFormat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48" borderId="19" applyNumberFormat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35" fillId="3" borderId="19" applyNumberFormat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9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6" fillId="3" borderId="3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34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65" fillId="34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0" fillId="48" borderId="19" applyNumberFormat="0" applyAlignment="0" applyProtection="0">
      <alignment vertical="center"/>
    </xf>
    <xf numFmtId="0" fontId="0" fillId="0" borderId="0"/>
    <xf numFmtId="0" fontId="66" fillId="3" borderId="33" applyNumberFormat="0" applyAlignment="0" applyProtection="0">
      <alignment vertical="center"/>
    </xf>
    <xf numFmtId="0" fontId="0" fillId="0" borderId="0"/>
    <xf numFmtId="0" fontId="66" fillId="3" borderId="3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0" fillId="48" borderId="19" applyNumberFormat="0" applyAlignment="0" applyProtection="0">
      <alignment vertical="center"/>
    </xf>
    <xf numFmtId="0" fontId="0" fillId="0" borderId="0"/>
    <xf numFmtId="0" fontId="0" fillId="0" borderId="0"/>
    <xf numFmtId="0" fontId="66" fillId="3" borderId="33" applyNumberFormat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9" fillId="0" borderId="0">
      <alignment vertical="center"/>
    </xf>
    <xf numFmtId="0" fontId="0" fillId="0" borderId="0"/>
    <xf numFmtId="0" fontId="0" fillId="0" borderId="0"/>
    <xf numFmtId="0" fontId="0" fillId="0" borderId="0"/>
    <xf numFmtId="0" fontId="4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22" applyNumberFormat="0" applyFill="0" applyAlignment="0" applyProtection="0">
      <alignment vertical="center"/>
    </xf>
    <xf numFmtId="0" fontId="0" fillId="0" borderId="0"/>
    <xf numFmtId="0" fontId="35" fillId="3" borderId="19" applyNumberFormat="0" applyAlignment="0" applyProtection="0">
      <alignment vertical="center"/>
    </xf>
    <xf numFmtId="0" fontId="0" fillId="0" borderId="0"/>
    <xf numFmtId="0" fontId="35" fillId="3" borderId="19" applyNumberFormat="0" applyAlignment="0" applyProtection="0">
      <alignment vertical="center"/>
    </xf>
    <xf numFmtId="0" fontId="0" fillId="0" borderId="0"/>
    <xf numFmtId="0" fontId="49" fillId="0" borderId="0">
      <alignment vertical="center"/>
    </xf>
    <xf numFmtId="0" fontId="0" fillId="0" borderId="0">
      <alignment vertical="center"/>
    </xf>
    <xf numFmtId="0" fontId="0" fillId="0" borderId="0"/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5" fillId="34" borderId="3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1" fillId="0" borderId="35" applyNumberFormat="0" applyFill="0" applyAlignment="0" applyProtection="0">
      <alignment vertical="center"/>
    </xf>
    <xf numFmtId="0" fontId="72" fillId="0" borderId="0"/>
    <xf numFmtId="41" fontId="0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69" fillId="5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66" fillId="3" borderId="33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  <xf numFmtId="0" fontId="0" fillId="51" borderId="34" applyNumberFormat="0" applyFont="0" applyAlignment="0" applyProtection="0">
      <alignment vertical="center"/>
    </xf>
  </cellStyleXfs>
  <cellXfs count="221">
    <xf numFmtId="0" fontId="0" fillId="0" borderId="0" xfId="0"/>
    <xf numFmtId="0" fontId="0" fillId="0" borderId="0" xfId="0" applyFont="1" applyFill="1"/>
    <xf numFmtId="176" fontId="1" fillId="0" borderId="0" xfId="445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1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8" fontId="4" fillId="2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177" fontId="0" fillId="0" borderId="6" xfId="0" applyNumberFormat="1" applyFont="1" applyFill="1" applyBorder="1" applyAlignment="1" applyProtection="1">
      <alignment horizontal="right" vertical="center"/>
    </xf>
    <xf numFmtId="178" fontId="4" fillId="2" borderId="2" xfId="0" applyNumberFormat="1" applyFont="1" applyFill="1" applyBorder="1" applyAlignment="1">
      <alignment vertical="center" wrapText="1"/>
    </xf>
    <xf numFmtId="177" fontId="0" fillId="0" borderId="7" xfId="0" applyNumberFormat="1" applyFont="1" applyFill="1" applyBorder="1" applyAlignment="1" applyProtection="1">
      <alignment horizontal="right" vertical="center"/>
    </xf>
    <xf numFmtId="177" fontId="0" fillId="0" borderId="8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8" fontId="4" fillId="2" borderId="11" xfId="0" applyNumberFormat="1" applyFont="1" applyFill="1" applyBorder="1" applyAlignment="1">
      <alignment vertical="center" wrapText="1"/>
    </xf>
    <xf numFmtId="177" fontId="0" fillId="0" borderId="12" xfId="0" applyNumberFormat="1" applyFont="1" applyFill="1" applyBorder="1" applyAlignment="1" applyProtection="1">
      <alignment horizontal="right" vertical="center"/>
    </xf>
    <xf numFmtId="178" fontId="4" fillId="0" borderId="11" xfId="0" applyNumberFormat="1" applyFont="1" applyBorder="1" applyAlignment="1">
      <alignment vertical="center" wrapText="1"/>
    </xf>
    <xf numFmtId="178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8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7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8" fontId="9" fillId="0" borderId="14" xfId="483" applyNumberFormat="1" applyFont="1" applyBorder="1" applyAlignment="1">
      <alignment horizontal="distributed" vertical="center" wrapText="1" indent="3"/>
    </xf>
    <xf numFmtId="178" fontId="9" fillId="0" borderId="14" xfId="445" applyNumberFormat="1" applyFont="1" applyBorder="1" applyAlignment="1">
      <alignment horizontal="center" vertical="center" wrapText="1"/>
    </xf>
    <xf numFmtId="0" fontId="9" fillId="0" borderId="6" xfId="445" applyFont="1" applyBorder="1" applyAlignment="1">
      <alignment horizontal="center" vertical="center"/>
    </xf>
    <xf numFmtId="0" fontId="9" fillId="0" borderId="15" xfId="445" applyFont="1" applyBorder="1" applyAlignment="1">
      <alignment horizontal="center" vertical="center"/>
    </xf>
    <xf numFmtId="178" fontId="9" fillId="0" borderId="16" xfId="483" applyNumberFormat="1" applyFont="1" applyBorder="1" applyAlignment="1">
      <alignment horizontal="distributed" vertical="center" wrapText="1" indent="3"/>
    </xf>
    <xf numFmtId="178" fontId="9" fillId="0" borderId="16" xfId="445" applyNumberFormat="1" applyFont="1" applyBorder="1" applyAlignment="1">
      <alignment horizontal="center" vertical="center" wrapText="1"/>
    </xf>
    <xf numFmtId="178" fontId="9" fillId="0" borderId="5" xfId="445" applyNumberFormat="1" applyFont="1" applyBorder="1" applyAlignment="1">
      <alignment horizontal="center" vertical="center" wrapText="1"/>
    </xf>
    <xf numFmtId="178" fontId="9" fillId="0" borderId="5" xfId="445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1" applyNumberFormat="1" applyFont="1" applyFill="1" applyBorder="1" applyAlignment="1">
      <alignment vertical="center"/>
    </xf>
    <xf numFmtId="0" fontId="9" fillId="2" borderId="5" xfId="445" applyFont="1" applyFill="1" applyBorder="1" applyAlignment="1">
      <alignment horizontal="left" vertical="center"/>
    </xf>
    <xf numFmtId="178" fontId="9" fillId="0" borderId="15" xfId="445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5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5" applyFill="1">
      <alignment vertical="center"/>
    </xf>
    <xf numFmtId="0" fontId="9" fillId="0" borderId="0" xfId="445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8" fontId="0" fillId="0" borderId="0" xfId="483" applyNumberFormat="1" applyFont="1" applyFill="1" applyAlignment="1">
      <alignment vertical="center"/>
    </xf>
    <xf numFmtId="178" fontId="0" fillId="0" borderId="13" xfId="483" applyNumberFormat="1" applyFont="1" applyFill="1" applyBorder="1" applyAlignment="1">
      <alignment vertical="center"/>
    </xf>
    <xf numFmtId="178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5" applyFont="1" applyFill="1" applyBorder="1" applyAlignment="1">
      <alignment horizontal="center" vertical="center"/>
    </xf>
    <xf numFmtId="178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8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5" applyNumberFormat="1" applyFont="1" applyFill="1" applyBorder="1" applyAlignment="1">
      <alignment horizontal="left" vertical="center" wrapText="1"/>
    </xf>
    <xf numFmtId="178" fontId="0" fillId="0" borderId="5" xfId="445" applyNumberFormat="1" applyFont="1" applyFill="1" applyBorder="1">
      <alignment vertical="center"/>
    </xf>
    <xf numFmtId="0" fontId="0" fillId="0" borderId="5" xfId="445" applyFont="1" applyFill="1" applyBorder="1" applyAlignment="1">
      <alignment horizontal="left" vertical="center" wrapText="1"/>
    </xf>
    <xf numFmtId="0" fontId="0" fillId="0" borderId="5" xfId="445" applyFont="1" applyFill="1" applyBorder="1" applyAlignment="1">
      <alignment horizontal="left" vertical="center"/>
    </xf>
    <xf numFmtId="0" fontId="0" fillId="0" borderId="5" xfId="445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5" applyFill="1" applyBorder="1">
      <alignment vertical="center"/>
    </xf>
    <xf numFmtId="176" fontId="0" fillId="0" borderId="5" xfId="445" applyNumberFormat="1" applyFill="1" applyBorder="1" applyAlignment="1">
      <alignment horizontal="left" vertical="center" wrapText="1"/>
    </xf>
    <xf numFmtId="176" fontId="9" fillId="0" borderId="5" xfId="445" applyNumberFormat="1" applyFont="1" applyFill="1" applyBorder="1" applyAlignment="1">
      <alignment horizontal="distributed" vertical="center" wrapText="1"/>
    </xf>
    <xf numFmtId="178" fontId="12" fillId="0" borderId="5" xfId="445" applyNumberFormat="1" applyFont="1" applyFill="1" applyBorder="1">
      <alignment vertical="center"/>
    </xf>
    <xf numFmtId="0" fontId="9" fillId="0" borderId="5" xfId="445" applyFont="1" applyFill="1" applyBorder="1" applyAlignment="1">
      <alignment horizontal="distributed" vertical="center" indent="1"/>
    </xf>
    <xf numFmtId="178" fontId="9" fillId="0" borderId="5" xfId="445" applyNumberFormat="1" applyFont="1" applyFill="1" applyBorder="1">
      <alignment vertical="center"/>
    </xf>
    <xf numFmtId="176" fontId="9" fillId="0" borderId="5" xfId="445" applyNumberFormat="1" applyFont="1" applyFill="1" applyBorder="1" applyAlignment="1">
      <alignment vertical="center" wrapText="1"/>
    </xf>
    <xf numFmtId="0" fontId="9" fillId="0" borderId="5" xfId="445" applyFont="1" applyFill="1" applyBorder="1" applyAlignment="1">
      <alignment horizontal="left" vertical="center"/>
    </xf>
    <xf numFmtId="180" fontId="0" fillId="0" borderId="6" xfId="340" applyNumberFormat="1" applyFont="1" applyFill="1" applyBorder="1" applyAlignment="1" applyProtection="1">
      <alignment horizontal="right" vertical="center"/>
      <protection locked="0"/>
    </xf>
    <xf numFmtId="0" fontId="0" fillId="0" borderId="5" xfId="445" applyFill="1" applyBorder="1" applyAlignment="1">
      <alignment horizontal="left" vertical="center"/>
    </xf>
    <xf numFmtId="178" fontId="0" fillId="0" borderId="5" xfId="445" applyNumberFormat="1" applyFill="1" applyBorder="1">
      <alignment vertical="center"/>
    </xf>
    <xf numFmtId="0" fontId="0" fillId="0" borderId="5" xfId="445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8" fontId="12" fillId="0" borderId="5" xfId="483" applyNumberFormat="1" applyFont="1" applyFill="1" applyBorder="1">
      <alignment vertical="center"/>
    </xf>
    <xf numFmtId="0" fontId="13" fillId="0" borderId="0" xfId="0" applyFont="1"/>
    <xf numFmtId="0" fontId="14" fillId="0" borderId="0" xfId="191" applyFont="1" applyAlignment="1" applyProtection="1">
      <alignment horizontal="center" vertical="center"/>
      <protection locked="0"/>
    </xf>
    <xf numFmtId="0" fontId="0" fillId="0" borderId="13" xfId="191" applyFont="1" applyBorder="1" applyAlignment="1" applyProtection="1">
      <alignment horizontal="right"/>
      <protection locked="0"/>
    </xf>
    <xf numFmtId="0" fontId="0" fillId="0" borderId="13" xfId="191" applyFont="1" applyBorder="1" applyAlignment="1" applyProtection="1">
      <alignment horizontal="right"/>
      <protection locked="0"/>
    </xf>
    <xf numFmtId="0" fontId="0" fillId="0" borderId="0" xfId="191" applyFont="1" applyBorder="1" applyAlignment="1" applyProtection="1">
      <alignment horizontal="right"/>
      <protection locked="0"/>
    </xf>
    <xf numFmtId="0" fontId="0" fillId="0" borderId="0" xfId="0" applyFont="1"/>
    <xf numFmtId="0" fontId="9" fillId="0" borderId="5" xfId="191" applyFont="1" applyBorder="1" applyAlignment="1" applyProtection="1">
      <alignment horizontal="center" vertical="center"/>
      <protection locked="0"/>
    </xf>
    <xf numFmtId="0" fontId="9" fillId="0" borderId="5" xfId="191" applyFont="1" applyBorder="1" applyAlignment="1" applyProtection="1">
      <alignment horizontal="center" vertical="center" wrapText="1"/>
      <protection locked="0"/>
    </xf>
    <xf numFmtId="176" fontId="15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1" applyNumberFormat="1" applyFont="1" applyBorder="1" applyAlignment="1" applyProtection="1">
      <alignment horizontal="center" vertical="center"/>
      <protection locked="0"/>
    </xf>
    <xf numFmtId="0" fontId="0" fillId="0" borderId="5" xfId="191" applyFont="1" applyBorder="1" applyAlignment="1" applyProtection="1">
      <alignment horizontal="center" vertical="center"/>
      <protection locked="0"/>
    </xf>
    <xf numFmtId="0" fontId="9" fillId="0" borderId="5" xfId="191" applyFont="1" applyBorder="1" applyAlignment="1" applyProtection="1">
      <alignment horizontal="left" vertical="center"/>
      <protection locked="0"/>
    </xf>
    <xf numFmtId="0" fontId="0" fillId="0" borderId="5" xfId="191" applyFont="1" applyBorder="1" applyAlignment="1" applyProtection="1">
      <alignment horizontal="left" vertical="center"/>
      <protection locked="0"/>
    </xf>
    <xf numFmtId="176" fontId="0" fillId="0" borderId="5" xfId="191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/>
    <xf numFmtId="0" fontId="0" fillId="0" borderId="5" xfId="191" applyFont="1" applyBorder="1" applyAlignment="1" applyProtection="1">
      <alignment horizontal="center" vertical="center"/>
      <protection locked="0"/>
    </xf>
    <xf numFmtId="176" fontId="0" fillId="0" borderId="5" xfId="191" applyNumberFormat="1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/>
    </xf>
    <xf numFmtId="176" fontId="16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7" fillId="0" borderId="0" xfId="445" applyNumberFormat="1" applyFont="1" applyFill="1">
      <alignment vertical="center"/>
    </xf>
    <xf numFmtId="176" fontId="17" fillId="0" borderId="13" xfId="484" applyNumberFormat="1" applyFont="1" applyFill="1" applyBorder="1" applyAlignment="1" applyProtection="1">
      <alignment horizontal="right" vertical="center"/>
    </xf>
    <xf numFmtId="176" fontId="15" fillId="0" borderId="5" xfId="484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left" vertical="center"/>
      <protection locked="0"/>
    </xf>
    <xf numFmtId="176" fontId="18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45" applyNumberFormat="1" applyFont="1" applyFill="1" applyBorder="1">
      <alignment vertical="center"/>
    </xf>
    <xf numFmtId="176" fontId="18" fillId="0" borderId="5" xfId="106" applyNumberFormat="1" applyFont="1" applyFill="1" applyBorder="1" applyAlignment="1" applyProtection="1">
      <alignment vertical="center" wrapText="1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106" applyNumberFormat="1" applyFont="1" applyFill="1" applyBorder="1" applyAlignment="1" applyProtection="1">
      <alignment vertical="center" wrapText="1"/>
      <protection locked="0"/>
    </xf>
    <xf numFmtId="176" fontId="19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0" fillId="0" borderId="5" xfId="484" applyNumberFormat="1" applyFont="1" applyFill="1" applyBorder="1" applyAlignment="1" applyProtection="1">
      <alignment vertical="center"/>
    </xf>
    <xf numFmtId="176" fontId="18" fillId="0" borderId="5" xfId="484" applyNumberFormat="1" applyFont="1" applyFill="1" applyBorder="1" applyAlignment="1" applyProtection="1">
      <alignment vertical="center" wrapText="1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18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8" fillId="0" borderId="5" xfId="0" applyNumberFormat="1" applyFont="1" applyFill="1" applyBorder="1" applyAlignment="1" applyProtection="1">
      <alignment vertical="center"/>
      <protection locked="0"/>
    </xf>
    <xf numFmtId="176" fontId="20" fillId="0" borderId="0" xfId="390" applyNumberFormat="1" applyFont="1" applyFill="1"/>
    <xf numFmtId="176" fontId="21" fillId="0" borderId="0" xfId="445" applyNumberFormat="1" applyFont="1" applyFill="1">
      <alignment vertical="center"/>
    </xf>
    <xf numFmtId="176" fontId="22" fillId="0" borderId="0" xfId="445" applyNumberFormat="1" applyFont="1" applyFill="1" applyAlignment="1">
      <alignment horizontal="center" vertical="center" wrapText="1"/>
    </xf>
    <xf numFmtId="176" fontId="1" fillId="0" borderId="0" xfId="445" applyNumberFormat="1" applyFont="1" applyFill="1">
      <alignment vertical="center"/>
    </xf>
    <xf numFmtId="176" fontId="0" fillId="0" borderId="0" xfId="445" applyNumberFormat="1" applyFill="1">
      <alignment vertical="center"/>
    </xf>
    <xf numFmtId="176" fontId="0" fillId="0" borderId="0" xfId="445" applyNumberFormat="1" applyFont="1" applyFill="1">
      <alignment vertical="center"/>
    </xf>
    <xf numFmtId="176" fontId="22" fillId="0" borderId="0" xfId="390" applyNumberFormat="1" applyFont="1" applyFill="1"/>
    <xf numFmtId="176" fontId="23" fillId="0" borderId="0" xfId="390" applyNumberFormat="1" applyFont="1" applyFill="1"/>
    <xf numFmtId="176" fontId="24" fillId="0" borderId="0" xfId="445" applyNumberFormat="1" applyFont="1" applyFill="1">
      <alignment vertical="center"/>
    </xf>
    <xf numFmtId="176" fontId="0" fillId="0" borderId="0" xfId="445" applyNumberFormat="1" applyFill="1" applyBorder="1" applyAlignment="1">
      <alignment horizontal="right" vertical="center"/>
    </xf>
    <xf numFmtId="176" fontId="0" fillId="0" borderId="0" xfId="445" applyNumberFormat="1" applyFont="1" applyFill="1" applyBorder="1" applyAlignment="1">
      <alignment horizontal="right" vertical="center"/>
    </xf>
    <xf numFmtId="176" fontId="1" fillId="0" borderId="0" xfId="445" applyNumberFormat="1" applyFont="1" applyFill="1" applyBorder="1" applyAlignment="1">
      <alignment horizontal="right" vertical="center"/>
    </xf>
    <xf numFmtId="176" fontId="22" fillId="0" borderId="5" xfId="445" applyNumberFormat="1" applyFont="1" applyFill="1" applyBorder="1" applyAlignment="1">
      <alignment horizontal="center" vertical="center" wrapText="1"/>
    </xf>
    <xf numFmtId="176" fontId="22" fillId="0" borderId="5" xfId="445" applyNumberFormat="1" applyFont="1" applyFill="1" applyBorder="1" applyAlignment="1">
      <alignment horizontal="center" vertical="center"/>
    </xf>
    <xf numFmtId="176" fontId="18" fillId="2" borderId="5" xfId="445" applyNumberFormat="1" applyFont="1" applyFill="1" applyBorder="1">
      <alignment vertical="center"/>
    </xf>
    <xf numFmtId="10" fontId="18" fillId="2" borderId="5" xfId="445" applyNumberFormat="1" applyFont="1" applyFill="1" applyBorder="1">
      <alignment vertical="center"/>
    </xf>
    <xf numFmtId="176" fontId="18" fillId="0" borderId="5" xfId="445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8" fillId="0" borderId="5" xfId="0" applyNumberFormat="1" applyFont="1" applyFill="1" applyBorder="1" applyAlignment="1" applyProtection="1">
      <alignment vertical="center" shrinkToFit="1"/>
    </xf>
    <xf numFmtId="176" fontId="1" fillId="0" borderId="5" xfId="445" applyNumberFormat="1" applyFont="1" applyFill="1" applyBorder="1" applyAlignment="1">
      <alignment vertical="center" wrapText="1"/>
    </xf>
    <xf numFmtId="176" fontId="1" fillId="0" borderId="5" xfId="445" applyNumberFormat="1" applyFont="1" applyFill="1" applyBorder="1">
      <alignment vertical="center"/>
    </xf>
    <xf numFmtId="176" fontId="18" fillId="0" borderId="0" xfId="445" applyNumberFormat="1" applyFont="1" applyFill="1">
      <alignment vertical="center"/>
    </xf>
    <xf numFmtId="176" fontId="18" fillId="0" borderId="5" xfId="445" applyNumberFormat="1" applyFont="1" applyFill="1" applyBorder="1" applyAlignment="1">
      <alignment horizontal="distributed" vertical="center" indent="2"/>
    </xf>
    <xf numFmtId="176" fontId="9" fillId="2" borderId="5" xfId="445" applyNumberFormat="1" applyFont="1" applyFill="1" applyBorder="1" applyAlignment="1">
      <alignment horizontal="left" vertical="center"/>
    </xf>
    <xf numFmtId="176" fontId="18" fillId="0" borderId="15" xfId="445" applyNumberFormat="1" applyFont="1" applyFill="1" applyBorder="1" applyAlignment="1">
      <alignment horizontal="left" vertical="center"/>
    </xf>
    <xf numFmtId="176" fontId="18" fillId="0" borderId="5" xfId="445" applyNumberFormat="1" applyFont="1" applyFill="1" applyBorder="1" applyAlignment="1">
      <alignment vertical="center"/>
    </xf>
    <xf numFmtId="176" fontId="9" fillId="2" borderId="5" xfId="445" applyNumberFormat="1" applyFont="1" applyFill="1" applyBorder="1" applyAlignment="1">
      <alignment horizontal="left" vertical="center" indent="1"/>
    </xf>
    <xf numFmtId="176" fontId="0" fillId="2" borderId="5" xfId="445" applyNumberFormat="1" applyFont="1" applyFill="1" applyBorder="1" applyAlignment="1">
      <alignment horizontal="left" vertical="center" indent="2"/>
    </xf>
    <xf numFmtId="176" fontId="13" fillId="2" borderId="5" xfId="445" applyNumberFormat="1" applyFont="1" applyFill="1" applyBorder="1" applyAlignment="1">
      <alignment horizontal="left" vertical="center" indent="2"/>
    </xf>
    <xf numFmtId="176" fontId="0" fillId="2" borderId="5" xfId="445" applyNumberFormat="1" applyFont="1" applyFill="1" applyBorder="1" applyAlignment="1">
      <alignment horizontal="left" vertical="center" wrapText="1" indent="2"/>
    </xf>
    <xf numFmtId="176" fontId="18" fillId="0" borderId="5" xfId="445" applyNumberFormat="1" applyFont="1" applyFill="1" applyBorder="1" applyAlignment="1">
      <alignment horizontal="left" vertical="center" indent="1"/>
    </xf>
    <xf numFmtId="176" fontId="1" fillId="0" borderId="5" xfId="445" applyNumberFormat="1" applyFont="1" applyFill="1" applyBorder="1" applyAlignment="1">
      <alignment horizontal="left" vertical="center" indent="1"/>
    </xf>
    <xf numFmtId="176" fontId="9" fillId="2" borderId="5" xfId="445" applyNumberFormat="1" applyFont="1" applyFill="1" applyBorder="1" applyAlignment="1">
      <alignment horizontal="left" vertical="center" wrapText="1" indent="1"/>
    </xf>
    <xf numFmtId="176" fontId="1" fillId="0" borderId="5" xfId="445" applyNumberFormat="1" applyFont="1" applyFill="1" applyBorder="1" applyAlignment="1">
      <alignment horizontal="left" vertical="center"/>
    </xf>
    <xf numFmtId="176" fontId="18" fillId="0" borderId="5" xfId="445" applyNumberFormat="1" applyFont="1" applyFill="1" applyBorder="1" applyAlignment="1">
      <alignment horizontal="left" vertical="center"/>
    </xf>
    <xf numFmtId="176" fontId="9" fillId="0" borderId="0" xfId="445" applyNumberFormat="1" applyFont="1" applyFill="1" applyAlignment="1">
      <alignment horizontal="center" vertical="center" wrapText="1"/>
    </xf>
    <xf numFmtId="176" fontId="9" fillId="0" borderId="5" xfId="445" applyNumberFormat="1" applyFont="1" applyFill="1" applyBorder="1" applyAlignment="1">
      <alignment horizontal="center" vertical="center" wrapText="1"/>
    </xf>
    <xf numFmtId="176" fontId="9" fillId="0" borderId="5" xfId="445" applyNumberFormat="1" applyFont="1" applyFill="1" applyBorder="1" applyAlignment="1">
      <alignment horizontal="center" vertical="center"/>
    </xf>
    <xf numFmtId="176" fontId="9" fillId="0" borderId="5" xfId="445" applyNumberFormat="1" applyFont="1" applyFill="1" applyBorder="1">
      <alignment vertical="center"/>
    </xf>
    <xf numFmtId="176" fontId="25" fillId="2" borderId="5" xfId="445" applyNumberFormat="1" applyFont="1" applyFill="1" applyBorder="1">
      <alignment vertical="center"/>
    </xf>
    <xf numFmtId="10" fontId="9" fillId="2" borderId="5" xfId="445" applyNumberFormat="1" applyFont="1" applyFill="1" applyBorder="1">
      <alignment vertical="center"/>
    </xf>
    <xf numFmtId="4" fontId="26" fillId="0" borderId="18" xfId="131" applyNumberFormat="1" applyFont="1" applyFill="1" applyBorder="1" applyAlignment="1" applyProtection="1">
      <alignment horizontal="right" vertical="center"/>
    </xf>
    <xf numFmtId="176" fontId="0" fillId="2" borderId="5" xfId="445" applyNumberFormat="1" applyFont="1" applyFill="1" applyBorder="1" applyAlignment="1">
      <alignment horizontal="left" vertical="center"/>
    </xf>
    <xf numFmtId="176" fontId="0" fillId="0" borderId="5" xfId="445" applyNumberFormat="1" applyFont="1" applyFill="1" applyBorder="1">
      <alignment vertical="center"/>
    </xf>
    <xf numFmtId="176" fontId="9" fillId="0" borderId="5" xfId="445" applyNumberFormat="1" applyFont="1" applyFill="1" applyBorder="1" applyAlignment="1">
      <alignment horizontal="left" vertical="center"/>
    </xf>
    <xf numFmtId="176" fontId="0" fillId="2" borderId="0" xfId="445" applyNumberFormat="1" applyFont="1" applyFill="1">
      <alignment vertical="center"/>
    </xf>
    <xf numFmtId="176" fontId="9" fillId="0" borderId="5" xfId="445" applyNumberFormat="1" applyFont="1" applyFill="1" applyBorder="1" applyAlignment="1">
      <alignment horizontal="left" vertical="center" wrapText="1"/>
    </xf>
    <xf numFmtId="176" fontId="0" fillId="2" borderId="5" xfId="445" applyNumberFormat="1" applyFont="1" applyFill="1" applyBorder="1">
      <alignment vertical="center"/>
    </xf>
    <xf numFmtId="176" fontId="0" fillId="0" borderId="5" xfId="445" applyNumberFormat="1" applyFont="1" applyFill="1" applyBorder="1" applyAlignment="1">
      <alignment vertical="center"/>
    </xf>
    <xf numFmtId="176" fontId="0" fillId="0" borderId="5" xfId="445" applyNumberFormat="1" applyFill="1" applyBorder="1">
      <alignment vertical="center"/>
    </xf>
    <xf numFmtId="176" fontId="9" fillId="0" borderId="5" xfId="445" applyNumberFormat="1" applyFont="1" applyFill="1" applyBorder="1" applyAlignment="1">
      <alignment horizontal="distributed" vertical="center" indent="2"/>
    </xf>
    <xf numFmtId="176" fontId="9" fillId="0" borderId="5" xfId="445" applyNumberFormat="1" applyFont="1" applyFill="1" applyBorder="1" applyAlignment="1">
      <alignment vertical="center"/>
    </xf>
    <xf numFmtId="176" fontId="9" fillId="0" borderId="15" xfId="445" applyNumberFormat="1" applyFont="1" applyFill="1" applyBorder="1" applyAlignment="1">
      <alignment horizontal="left" vertical="center"/>
    </xf>
    <xf numFmtId="176" fontId="0" fillId="0" borderId="5" xfId="445" applyNumberFormat="1" applyFont="1" applyFill="1" applyBorder="1" applyAlignment="1">
      <alignment horizontal="left" vertical="center" indent="2"/>
    </xf>
    <xf numFmtId="176" fontId="0" fillId="0" borderId="5" xfId="445" applyNumberFormat="1" applyFont="1" applyFill="1" applyBorder="1" applyAlignment="1">
      <alignment horizontal="left" vertical="center" wrapText="1" indent="2"/>
    </xf>
    <xf numFmtId="176" fontId="9" fillId="0" borderId="5" xfId="445" applyNumberFormat="1" applyFont="1" applyFill="1" applyBorder="1" applyAlignment="1">
      <alignment horizontal="left" vertical="center" indent="1"/>
    </xf>
    <xf numFmtId="176" fontId="0" fillId="0" borderId="5" xfId="445" applyNumberFormat="1" applyFont="1" applyFill="1" applyBorder="1" applyAlignment="1">
      <alignment horizontal="left" vertical="center" indent="1"/>
    </xf>
    <xf numFmtId="176" fontId="0" fillId="0" borderId="5" xfId="445" applyNumberFormat="1" applyFont="1" applyFill="1" applyBorder="1" applyAlignment="1">
      <alignment horizontal="left" vertical="center" wrapText="1" indent="2" shrinkToFit="1"/>
    </xf>
    <xf numFmtId="176" fontId="0" fillId="0" borderId="5" xfId="445" applyNumberFormat="1" applyFill="1" applyBorder="1" applyAlignment="1">
      <alignment horizontal="left" vertical="center"/>
    </xf>
    <xf numFmtId="176" fontId="0" fillId="0" borderId="5" xfId="445" applyNumberFormat="1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49" fontId="34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常规_附件2：二维表" xfId="106"/>
    <cellStyle name="40% - 着色 5" xfId="107"/>
    <cellStyle name="常规 6_州本级" xfId="108"/>
    <cellStyle name="标题 1 2" xfId="109"/>
    <cellStyle name="60% - 着色 4" xfId="110"/>
    <cellStyle name="常规 2 2 3" xfId="111"/>
    <cellStyle name="60% - 着色 1" xfId="112"/>
    <cellStyle name="常规 2 2 5" xfId="113"/>
    <cellStyle name="60% - 着色 3" xfId="114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常规 3 4 2" xfId="130"/>
    <cellStyle name="Normal" xfId="131"/>
    <cellStyle name="差 4" xfId="132"/>
    <cellStyle name="解释性文本 7" xfId="133"/>
    <cellStyle name="百分比 2" xfId="134"/>
    <cellStyle name="差 4 2" xfId="135"/>
    <cellStyle name="标题 10" xfId="136"/>
    <cellStyle name="百分比 2 2" xfId="137"/>
    <cellStyle name="汇总 4 4" xfId="138"/>
    <cellStyle name="差 4 2 2" xfId="139"/>
    <cellStyle name="百分比 2 2 2" xfId="140"/>
    <cellStyle name="百分比 2 2 2 2" xfId="141"/>
    <cellStyle name="百分比 2 2 3" xfId="142"/>
    <cellStyle name="千位_1" xfId="143"/>
    <cellStyle name="常规 2 4 2_州本级" xfId="144"/>
    <cellStyle name="百分比 2 2 4" xfId="145"/>
    <cellStyle name="差 4 3" xfId="146"/>
    <cellStyle name="百分比 2 3" xfId="147"/>
    <cellStyle name="百分比 2 3 2" xfId="148"/>
    <cellStyle name="百分比 2 3 2 2" xfId="149"/>
    <cellStyle name="百分比 2 3 3" xfId="150"/>
    <cellStyle name="百分比 2 3 4" xfId="151"/>
    <cellStyle name="差 4 4" xfId="152"/>
    <cellStyle name="百分比 2 4" xfId="153"/>
    <cellStyle name="百分比 2 4 2" xfId="154"/>
    <cellStyle name="好 4 2_州本级" xfId="155"/>
    <cellStyle name="百分比 2 5" xfId="156"/>
    <cellStyle name="汇总 4 2_州本级" xfId="157"/>
    <cellStyle name="百分比 2 6" xfId="158"/>
    <cellStyle name="差 5" xfId="159"/>
    <cellStyle name="百分比 3" xfId="160"/>
    <cellStyle name="差 5 2" xfId="161"/>
    <cellStyle name="百分比 3 2" xfId="162"/>
    <cellStyle name="差 5 3" xfId="163"/>
    <cellStyle name="百分比 3 3" xfId="164"/>
    <cellStyle name="常规 6 2_州本级" xfId="165"/>
    <cellStyle name="标题 1 2 2" xfId="166"/>
    <cellStyle name="标题 1 2 2 2" xfId="167"/>
    <cellStyle name="警告文本 2 3" xfId="168"/>
    <cellStyle name="标题 3 4 2" xfId="169"/>
    <cellStyle name="标题 1 2 2_州本级" xfId="170"/>
    <cellStyle name="标题 1 2 3" xfId="171"/>
    <cellStyle name="标题 1 2 4" xfId="172"/>
    <cellStyle name="标题 3 4" xfId="173"/>
    <cellStyle name="标题 1 2_州本级" xfId="174"/>
    <cellStyle name="汇总 3" xfId="175"/>
    <cellStyle name="标题 1 3 2" xfId="176"/>
    <cellStyle name="汇总 3 2" xfId="177"/>
    <cellStyle name="标题 5 3" xfId="178"/>
    <cellStyle name="标题 1 3 2 2" xfId="179"/>
    <cellStyle name="汇总 7" xfId="180"/>
    <cellStyle name="汇总 3_州本级" xfId="181"/>
    <cellStyle name="标题 1 3 2_州本级" xfId="182"/>
    <cellStyle name="汇总 4" xfId="183"/>
    <cellStyle name="标题 1 3 3" xfId="184"/>
    <cellStyle name="汇总 5" xfId="185"/>
    <cellStyle name="标题 1 3 4" xfId="186"/>
    <cellStyle name="好 2 2 2" xfId="187"/>
    <cellStyle name="标题 1 3_州本级" xfId="188"/>
    <cellStyle name="标题 1 4 2 2" xfId="189"/>
    <cellStyle name="常规 3 3 4" xfId="190"/>
    <cellStyle name="常规 2" xfId="191"/>
    <cellStyle name="标题 1 4 2_州本级" xfId="192"/>
    <cellStyle name="标题 1 4 4" xfId="193"/>
    <cellStyle name="标题 1 5" xfId="194"/>
    <cellStyle name="标题 2 3_州本级" xfId="195"/>
    <cellStyle name="标题 1 5 3" xfId="196"/>
    <cellStyle name="好 4 2 2" xfId="197"/>
    <cellStyle name="标题 1 5_州本级" xfId="198"/>
    <cellStyle name="标题 1 6" xfId="199"/>
    <cellStyle name="标题 2 4 2" xfId="200"/>
    <cellStyle name="标题 1 7" xfId="201"/>
    <cellStyle name="标题 4 2 2_州本级" xfId="202"/>
    <cellStyle name="标题 2 2" xfId="203"/>
    <cellStyle name="标题 2 2 2" xfId="204"/>
    <cellStyle name="标题 2 2 2 2" xfId="205"/>
    <cellStyle name="标题 2 2 2_州本级" xfId="206"/>
    <cellStyle name="好 3 2" xfId="207"/>
    <cellStyle name="标题 2 2 3" xfId="208"/>
    <cellStyle name="计算 5 2" xfId="209"/>
    <cellStyle name="好 3 3" xfId="210"/>
    <cellStyle name="标题 2 2 4" xfId="211"/>
    <cellStyle name="标题 2 3" xfId="212"/>
    <cellStyle name="标题 2 3 2" xfId="213"/>
    <cellStyle name="标题 2 3 2 2" xfId="214"/>
    <cellStyle name="标题 2 3 2_州本级" xfId="215"/>
    <cellStyle name="好 4 2" xfId="216"/>
    <cellStyle name="标题 2 3 3" xfId="217"/>
    <cellStyle name="好 4 3" xfId="218"/>
    <cellStyle name="标题 2 3 4" xfId="219"/>
    <cellStyle name="标题 2 4" xfId="220"/>
    <cellStyle name="标题 2 4 2 2" xfId="221"/>
    <cellStyle name="标题 3 2 2 2" xfId="222"/>
    <cellStyle name="好 5 2" xfId="223"/>
    <cellStyle name="标题 2 4 3" xfId="224"/>
    <cellStyle name="好 5 3" xfId="225"/>
    <cellStyle name="常规 3 2 2 2" xfId="226"/>
    <cellStyle name="标题 2 4 4" xfId="227"/>
    <cellStyle name="标题 2 5 3" xfId="228"/>
    <cellStyle name="标题 2 4_州本级" xfId="229"/>
    <cellStyle name="计算 2_州本级" xfId="230"/>
    <cellStyle name="标题 2 5" xfId="231"/>
    <cellStyle name="计算 2 2_州本级" xfId="232"/>
    <cellStyle name="标题 2 7" xfId="233"/>
    <cellStyle name="标题 2 5 2" xfId="234"/>
    <cellStyle name="标题 3 5 3" xfId="235"/>
    <cellStyle name="警告文本 3 4" xfId="236"/>
    <cellStyle name="标题 2 5_州本级" xfId="237"/>
    <cellStyle name="标题 2 6" xfId="238"/>
    <cellStyle name="常规 4 2 2_州本级" xfId="239"/>
    <cellStyle name="标题 3 2" xfId="240"/>
    <cellStyle name="标题 3 2 2" xfId="241"/>
    <cellStyle name="好 5" xfId="242"/>
    <cellStyle name="标题 3 2 2_州本级" xfId="243"/>
    <cellStyle name="好 5_州本级" xfId="244"/>
    <cellStyle name="标题 3 2 3" xfId="245"/>
    <cellStyle name="好 6" xfId="246"/>
    <cellStyle name="标题 3 2 4" xfId="247"/>
    <cellStyle name="好 7" xfId="248"/>
    <cellStyle name="标题 3 2_州本级" xfId="249"/>
    <cellStyle name="常规 2 3 2 2_州本级" xfId="250"/>
    <cellStyle name="标题 3 3" xfId="251"/>
    <cellStyle name="标题 3 3 2" xfId="252"/>
    <cellStyle name="标题 3 4 3" xfId="253"/>
    <cellStyle name="标题 3 3 2 2" xfId="254"/>
    <cellStyle name="标题 3 3 3" xfId="255"/>
    <cellStyle name="标题 3 3 4" xfId="256"/>
    <cellStyle name="标题 4 2 4" xfId="257"/>
    <cellStyle name="标题 3 3_州本级" xfId="258"/>
    <cellStyle name="检查单元格 2 3" xfId="259"/>
    <cellStyle name="标题 4 4 3" xfId="260"/>
    <cellStyle name="标题 3 4 2 2" xfId="261"/>
    <cellStyle name="标题 3 4 2_州本级" xfId="262"/>
    <cellStyle name="常规 3 3 2 2" xfId="263"/>
    <cellStyle name="标题 3 4 4" xfId="264"/>
    <cellStyle name="标题 3 5" xfId="265"/>
    <cellStyle name="常规 9" xfId="266"/>
    <cellStyle name="标题 3 5 2" xfId="267"/>
    <cellStyle name="标题 3 5_州本级" xfId="268"/>
    <cellStyle name="标题 3 6" xfId="269"/>
    <cellStyle name="标题 3 7" xfId="270"/>
    <cellStyle name="解释性文本 2 2 2" xfId="271"/>
    <cellStyle name="标题 4 2" xfId="272"/>
    <cellStyle name="标题 4 2 2" xfId="273"/>
    <cellStyle name="常规 6 3" xfId="274"/>
    <cellStyle name="警告文本 2_州本级" xfId="275"/>
    <cellStyle name="标题 4 2 2 2" xfId="276"/>
    <cellStyle name="标题 4 2 3" xfId="277"/>
    <cellStyle name="汇总 2 2" xfId="278"/>
    <cellStyle name="标题 4 3" xfId="279"/>
    <cellStyle name="汇总 2 2 2" xfId="280"/>
    <cellStyle name="标题 4 3 2" xfId="281"/>
    <cellStyle name="警告文本 3_州本级" xfId="282"/>
    <cellStyle name="标题 4 3 2 2" xfId="283"/>
    <cellStyle name="注释 2 2 2" xfId="284"/>
    <cellStyle name="标题 4 3 2_州本级" xfId="285"/>
    <cellStyle name="警告文本 2 2 2" xfId="286"/>
    <cellStyle name="标题 4 3 3" xfId="287"/>
    <cellStyle name="标题 4 3 4" xfId="288"/>
    <cellStyle name="汇总 2 2_州本级" xfId="289"/>
    <cellStyle name="常规 6 2 2" xfId="290"/>
    <cellStyle name="标题 4 3_州本级" xfId="291"/>
    <cellStyle name="检查单元格 2" xfId="292"/>
    <cellStyle name="计算 3 2 2" xfId="293"/>
    <cellStyle name="汇总 2 3" xfId="294"/>
    <cellStyle name="标题 4 4" xfId="295"/>
    <cellStyle name="检查单元格 2 2" xfId="296"/>
    <cellStyle name="标题 4 4 2" xfId="297"/>
    <cellStyle name="检查单元格 2 2 2" xfId="298"/>
    <cellStyle name="警告文本 4_州本级" xfId="299"/>
    <cellStyle name="标题 4 4 2 2" xfId="300"/>
    <cellStyle name="检查单元格 2 2_州本级" xfId="301"/>
    <cellStyle name="标题 4 4 2_州本级" xfId="302"/>
    <cellStyle name="检查单元格 2 4" xfId="303"/>
    <cellStyle name="标题 4 4 4" xfId="304"/>
    <cellStyle name="检查单元格 2_州本级" xfId="305"/>
    <cellStyle name="标题 4 4_州本级" xfId="306"/>
    <cellStyle name="检查单元格 3" xfId="307"/>
    <cellStyle name="汇总 2 4" xfId="308"/>
    <cellStyle name="标题 4 5" xfId="309"/>
    <cellStyle name="检查单元格 3_州本级" xfId="310"/>
    <cellStyle name="标题 4 5_州本级" xfId="311"/>
    <cellStyle name="检查单元格 4" xfId="312"/>
    <cellStyle name="差 3_州本级" xfId="313"/>
    <cellStyle name="标题 4 6" xfId="314"/>
    <cellStyle name="检查单元格 5" xfId="315"/>
    <cellStyle name="标题 4 7" xfId="316"/>
    <cellStyle name="解释性文本 2 3" xfId="317"/>
    <cellStyle name="标题 5" xfId="318"/>
    <cellStyle name="标题 5 2" xfId="319"/>
    <cellStyle name="标题 5 2 2" xfId="320"/>
    <cellStyle name="标题 5 2_州本级" xfId="321"/>
    <cellStyle name="标题 5_州本级" xfId="322"/>
    <cellStyle name="解释性文本 2 4" xfId="323"/>
    <cellStyle name="标题 6" xfId="324"/>
    <cellStyle name="标题 6 2" xfId="325"/>
    <cellStyle name="标题 6 2 2" xfId="326"/>
    <cellStyle name="汇总 4 2" xfId="327"/>
    <cellStyle name="标题 6 3" xfId="328"/>
    <cellStyle name="汇总 4 3" xfId="329"/>
    <cellStyle name="标题 6 4" xfId="330"/>
    <cellStyle name="标题 6_州本级" xfId="331"/>
    <cellStyle name="标题 7" xfId="332"/>
    <cellStyle name="标题 7 2" xfId="333"/>
    <cellStyle name="标题 7 2 2" xfId="334"/>
    <cellStyle name="汇总 5 2" xfId="335"/>
    <cellStyle name="标题 7 3" xfId="336"/>
    <cellStyle name="汇总 5 3" xfId="337"/>
    <cellStyle name="标题 7 4" xfId="338"/>
    <cellStyle name="标题 7_州本级" xfId="339"/>
    <cellStyle name="常规_exceltmp1" xfId="340"/>
    <cellStyle name="常规 2 5 3" xfId="341"/>
    <cellStyle name="标题 8" xfId="342"/>
    <cellStyle name="标题 8 2" xfId="343"/>
    <cellStyle name="常规 2 7" xfId="344"/>
    <cellStyle name="输入 2" xfId="345"/>
    <cellStyle name="标题 8 3" xfId="346"/>
    <cellStyle name="常规 2 8" xfId="347"/>
    <cellStyle name="标题 8_州本级" xfId="348"/>
    <cellStyle name="好 3_州本级" xfId="349"/>
    <cellStyle name="标题 9" xfId="350"/>
    <cellStyle name="差 2" xfId="351"/>
    <cellStyle name="解释性文本 5" xfId="352"/>
    <cellStyle name="差 2 2" xfId="353"/>
    <cellStyle name="解释性文本 5 2" xfId="354"/>
    <cellStyle name="差 2 4" xfId="355"/>
    <cellStyle name="差 2 2 2" xfId="356"/>
    <cellStyle name="差 2 2_州本级" xfId="357"/>
    <cellStyle name="差 2 3" xfId="358"/>
    <cellStyle name="解释性文本 5 3" xfId="359"/>
    <cellStyle name="差 2_州本级" xfId="360"/>
    <cellStyle name="解释性文本 5_州本级" xfId="361"/>
    <cellStyle name="差 3" xfId="362"/>
    <cellStyle name="解释性文本 6" xfId="363"/>
    <cellStyle name="差 3 2" xfId="364"/>
    <cellStyle name="差 3 2 2" xfId="365"/>
    <cellStyle name="差 3 2_州本级" xfId="366"/>
    <cellStyle name="检查单元格 4 2" xfId="367"/>
    <cellStyle name="差 3 3" xfId="368"/>
    <cellStyle name="差 4 2_州本级" xfId="369"/>
    <cellStyle name="差 4_州本级" xfId="370"/>
    <cellStyle name="差 5_州本级" xfId="371"/>
    <cellStyle name="常规 10" xfId="372"/>
    <cellStyle name="常规 2 2" xfId="373"/>
    <cellStyle name="常规 2 2 2" xfId="374"/>
    <cellStyle name="计算 4_州本级" xfId="375"/>
    <cellStyle name="常规 2 2 2 2" xfId="376"/>
    <cellStyle name="计算 4 2_州本级" xfId="377"/>
    <cellStyle name="常规 2 4 4" xfId="378"/>
    <cellStyle name="常规 2 2 2 2 2" xfId="379"/>
    <cellStyle name="输出 3 2 2" xfId="380"/>
    <cellStyle name="检查单元格 7" xfId="381"/>
    <cellStyle name="常规 2 2 2 2_州本级" xfId="382"/>
    <cellStyle name="常规 2 2 2 3" xfId="383"/>
    <cellStyle name="常规 2 2 2_州本级" xfId="384"/>
    <cellStyle name="常规 2 2 3 2" xfId="385"/>
    <cellStyle name="常规 2 2 3 3" xfId="386"/>
    <cellStyle name="常规 2 2 3_州本级" xfId="387"/>
    <cellStyle name="常规 2 3" xfId="388"/>
    <cellStyle name="输入 3 2 2" xfId="389"/>
    <cellStyle name="常规_德宏州2005年地方预算(代报简表)" xfId="390"/>
    <cellStyle name="常规 2 3 2" xfId="391"/>
    <cellStyle name="计算 5_州本级" xfId="392"/>
    <cellStyle name="适中 2_州本级" xfId="393"/>
    <cellStyle name="常规 2 3 2 2" xfId="394"/>
    <cellStyle name="常规 2 3 2 2 2" xfId="395"/>
    <cellStyle name="常规 2 3 2 3" xfId="396"/>
    <cellStyle name="常规 2 3 2 4" xfId="397"/>
    <cellStyle name="常规 2 3 2_州本级" xfId="398"/>
    <cellStyle name="常规 2 3 3" xfId="399"/>
    <cellStyle name="常规 2 3 3 2" xfId="400"/>
    <cellStyle name="常规 2 3 3 3" xfId="401"/>
    <cellStyle name="常规 2 3 3_州本级" xfId="402"/>
    <cellStyle name="常规 2 3 4" xfId="403"/>
    <cellStyle name="常规 2 3 5" xfId="404"/>
    <cellStyle name="常规 2 4" xfId="405"/>
    <cellStyle name="常规 2 4 2" xfId="406"/>
    <cellStyle name="适中 3_州本级" xfId="407"/>
    <cellStyle name="常规 2 4 2 2" xfId="408"/>
    <cellStyle name="常规 2 4 3" xfId="409"/>
    <cellStyle name="常规 2 4_州本级" xfId="410"/>
    <cellStyle name="输出 4 2_州本级" xfId="411"/>
    <cellStyle name="常规 3_州本级" xfId="412"/>
    <cellStyle name="常规 2 5" xfId="413"/>
    <cellStyle name="常规 3 2_州本级" xfId="414"/>
    <cellStyle name="常规 2 5 2" xfId="415"/>
    <cellStyle name="适中 4_州本级" xfId="416"/>
    <cellStyle name="常规 2 5 2 2" xfId="417"/>
    <cellStyle name="检查单元格 6" xfId="418"/>
    <cellStyle name="常规 3 2 2_州本级" xfId="419"/>
    <cellStyle name="常规 2 5 2_州本级" xfId="420"/>
    <cellStyle name="计算 2 3" xfId="421"/>
    <cellStyle name="常规 2 5 4" xfId="422"/>
    <cellStyle name="常规 2 5_州本级" xfId="423"/>
    <cellStyle name="常规 2 6" xfId="424"/>
    <cellStyle name="常规 2 6 2" xfId="425"/>
    <cellStyle name="适中 5_州本级" xfId="426"/>
    <cellStyle name="常规 2 6 2 2" xfId="427"/>
    <cellStyle name="常规 2 6 2_州本级" xfId="428"/>
    <cellStyle name="汇总 5_州本级" xfId="429"/>
    <cellStyle name="常规 2 6 3" xfId="430"/>
    <cellStyle name="检查单元格 3 2 2" xfId="431"/>
    <cellStyle name="常规 2 6 4" xfId="432"/>
    <cellStyle name="常规 2 7 2" xfId="433"/>
    <cellStyle name="常规 2 7_州本级" xfId="434"/>
    <cellStyle name="输入 3" xfId="435"/>
    <cellStyle name="常规 2 9" xfId="436"/>
    <cellStyle name="输出 4 2" xfId="437"/>
    <cellStyle name="常规 3" xfId="438"/>
    <cellStyle name="输出 4 2 2" xfId="439"/>
    <cellStyle name="常规 3 2" xfId="440"/>
    <cellStyle name="常规 3 2 4" xfId="441"/>
    <cellStyle name="常规 3 3" xfId="442"/>
    <cellStyle name="常规 3 3 2" xfId="443"/>
    <cellStyle name="常规 3 3 2_州本级" xfId="444"/>
    <cellStyle name="常规_2007年云南省向人大报送政府收支预算表格式编制过程表" xfId="445"/>
    <cellStyle name="常规 3 3 3" xfId="446"/>
    <cellStyle name="常规 3 3_州本级" xfId="447"/>
    <cellStyle name="常规 3 4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着色 1" xfId="652"/>
    <cellStyle name="着色 2" xfId="653"/>
    <cellStyle name="着色 3" xfId="654"/>
    <cellStyle name="着色 6" xfId="655"/>
    <cellStyle name="注释 2" xfId="656"/>
    <cellStyle name="注释 2 2" xfId="657"/>
    <cellStyle name="注释 2 3" xfId="658"/>
    <cellStyle name="注释 2 4" xfId="659"/>
    <cellStyle name="注释 3" xfId="660"/>
    <cellStyle name="注释 3 2" xfId="661"/>
    <cellStyle name="注释 3 2 2" xfId="662"/>
    <cellStyle name="注释 3 3" xfId="663"/>
    <cellStyle name="注释 3 4" xfId="664"/>
    <cellStyle name="注释 4" xfId="665"/>
    <cellStyle name="注释 4 2" xfId="666"/>
    <cellStyle name="注释 4 2 2" xfId="667"/>
    <cellStyle name="注释 4 3" xfId="668"/>
    <cellStyle name="注释 4 4" xfId="669"/>
    <cellStyle name="注释 5" xfId="670"/>
    <cellStyle name="注释 5 2" xfId="671"/>
    <cellStyle name="注释 5 3" xfId="672"/>
    <cellStyle name="注释 6" xfId="67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tabSelected="1" workbookViewId="0">
      <selection activeCell="C14" sqref="C14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13" t="s">
        <v>0</v>
      </c>
      <c r="B1" s="214"/>
      <c r="C1" s="214"/>
    </row>
    <row r="2" ht="27" customHeight="1" spans="1:5">
      <c r="A2" s="215"/>
      <c r="B2" s="216"/>
      <c r="C2" s="216"/>
      <c r="D2" s="216"/>
      <c r="E2" s="216"/>
    </row>
    <row r="3" ht="38.25" spans="1:4">
      <c r="A3" s="217" t="s">
        <v>1</v>
      </c>
      <c r="B3" s="217"/>
      <c r="C3" s="217"/>
      <c r="D3" s="217"/>
    </row>
    <row r="4" s="206" customFormat="1" ht="126" customHeight="1" spans="1:4">
      <c r="A4" s="218" t="s">
        <v>2</v>
      </c>
      <c r="B4" s="218"/>
      <c r="C4" s="218"/>
      <c r="D4" s="218"/>
    </row>
    <row r="5" ht="94.5" customHeight="1" spans="1:4">
      <c r="A5" s="219" t="s">
        <v>3</v>
      </c>
      <c r="B5" s="219"/>
      <c r="C5" s="219"/>
      <c r="D5" s="219"/>
    </row>
    <row r="6" ht="32.25" customHeight="1" spans="1:4">
      <c r="A6" s="220" t="s">
        <v>4</v>
      </c>
      <c r="B6" s="220"/>
      <c r="C6" s="220"/>
      <c r="D6" s="220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1388888888889" right="0.751388888888889" top="0.798611111111111" bottom="0.798611111111111" header="0.507638888888889" footer="0.507638888888889"/>
  <pageSetup paperSize="9" orientation="landscape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5" sqref="B5"/>
    </sheetView>
  </sheetViews>
  <sheetFormatPr defaultColWidth="9" defaultRowHeight="14.25" outlineLevelCol="1"/>
  <cols>
    <col min="1" max="1" width="12.75" style="206" customWidth="1"/>
    <col min="2" max="2" width="102" style="206" customWidth="1"/>
    <col min="3" max="16384" width="9" style="206"/>
  </cols>
  <sheetData>
    <row r="1" ht="54" customHeight="1"/>
    <row r="2" ht="37.5" customHeight="1" spans="1:2">
      <c r="A2" s="207" t="s">
        <v>5</v>
      </c>
      <c r="B2" s="207"/>
    </row>
    <row r="3" ht="37.5" customHeight="1" spans="1:2">
      <c r="A3" s="208"/>
      <c r="B3" s="208"/>
    </row>
    <row r="4" ht="32.25" customHeight="1" spans="1:2">
      <c r="A4" s="209" t="s">
        <v>6</v>
      </c>
      <c r="B4" s="209" t="s">
        <v>7</v>
      </c>
    </row>
    <row r="5" s="205" customFormat="1" ht="24.95" customHeight="1" spans="1:2">
      <c r="A5" s="210">
        <v>1</v>
      </c>
      <c r="B5" s="211" t="s">
        <v>8</v>
      </c>
    </row>
    <row r="6" s="205" customFormat="1" ht="24.95" customHeight="1" spans="1:2">
      <c r="A6" s="210">
        <v>2</v>
      </c>
      <c r="B6" s="211" t="s">
        <v>9</v>
      </c>
    </row>
    <row r="7" s="205" customFormat="1" ht="24.95" customHeight="1" spans="1:2">
      <c r="A7" s="210">
        <v>3</v>
      </c>
      <c r="B7" s="211" t="s">
        <v>10</v>
      </c>
    </row>
    <row r="8" s="205" customFormat="1" ht="24.95" customHeight="1" spans="1:2">
      <c r="A8" s="210">
        <v>4</v>
      </c>
      <c r="B8" s="211" t="s">
        <v>11</v>
      </c>
    </row>
    <row r="9" s="205" customFormat="1" ht="24.95" customHeight="1" spans="1:2">
      <c r="A9" s="210">
        <v>5</v>
      </c>
      <c r="B9" s="211" t="s">
        <v>12</v>
      </c>
    </row>
    <row r="10" s="205" customFormat="1" ht="24.95" customHeight="1" spans="1:2">
      <c r="A10" s="210">
        <v>6</v>
      </c>
      <c r="B10" s="211" t="s">
        <v>13</v>
      </c>
    </row>
    <row r="11" s="205" customFormat="1" ht="24.95" customHeight="1" spans="1:2">
      <c r="A11" s="210">
        <v>7</v>
      </c>
      <c r="B11" s="211" t="s">
        <v>14</v>
      </c>
    </row>
    <row r="12" s="205" customFormat="1" ht="24.95" customHeight="1" spans="2:2">
      <c r="B12" s="212"/>
    </row>
    <row r="13" s="205" customFormat="1" ht="24.95" customHeight="1" spans="2:2">
      <c r="B13" s="212"/>
    </row>
    <row r="14" s="205" customFormat="1" ht="24.95" customHeight="1" spans="2:2">
      <c r="B14" s="212"/>
    </row>
    <row r="15" s="205" customFormat="1" ht="24.95" customHeight="1" spans="2:2">
      <c r="B15" s="212"/>
    </row>
    <row r="16" s="205" customFormat="1" ht="24.95" customHeight="1" spans="2:2">
      <c r="B16" s="212"/>
    </row>
    <row r="17" s="205" customFormat="1" ht="24.95" customHeight="1" spans="2:2">
      <c r="B17" s="212"/>
    </row>
    <row r="18" s="205" customFormat="1" ht="24.95" customHeight="1" spans="2:2">
      <c r="B18" s="212"/>
    </row>
    <row r="19" s="205" customFormat="1" ht="24.95" customHeight="1" spans="2:2">
      <c r="B19" s="212"/>
    </row>
    <row r="20" s="205" customFormat="1" ht="24.95" customHeight="1" spans="2:2">
      <c r="B20" s="212"/>
    </row>
    <row r="21" s="205" customFormat="1" ht="24.95" customHeight="1" spans="2:2">
      <c r="B21" s="212"/>
    </row>
    <row r="22" s="205" customFormat="1" ht="24.95" customHeight="1" spans="2:2">
      <c r="B22" s="212"/>
    </row>
  </sheetData>
  <mergeCells count="1">
    <mergeCell ref="A2:B2"/>
  </mergeCells>
  <printOptions horizontalCentered="1"/>
  <pageMargins left="0.751388888888889" right="0.751388888888889" top="0.636805555555556" bottom="0.51875" header="0.297916666666667" footer="0.279166666666667"/>
  <pageSetup paperSize="9" orientation="landscape" horizontalDpi="6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zoomScale="85" zoomScaleNormal="85" topLeftCell="B1" workbookViewId="0">
      <pane ySplit="5" topLeftCell="A27" activePane="bottomLeft" state="frozen"/>
      <selection/>
      <selection pane="bottomLeft" activeCell="E18" sqref="E18"/>
    </sheetView>
  </sheetViews>
  <sheetFormatPr defaultColWidth="9" defaultRowHeight="14.25" outlineLevelCol="7"/>
  <cols>
    <col min="1" max="1" width="46.75" style="149" customWidth="1"/>
    <col min="2" max="4" width="14.625" style="149" customWidth="1"/>
    <col min="5" max="5" width="37.375" style="149" customWidth="1"/>
    <col min="6" max="6" width="14.625" style="149" customWidth="1"/>
    <col min="7" max="7" width="19" style="149" customWidth="1"/>
    <col min="8" max="8" width="14.625" style="149" customWidth="1"/>
    <col min="9" max="12" width="9" style="149"/>
    <col min="13" max="13" width="10" style="149"/>
    <col min="14" max="16384" width="9" style="149"/>
  </cols>
  <sheetData>
    <row r="1" s="145" customFormat="1" ht="20.1" customHeight="1" spans="1:2">
      <c r="A1" s="2" t="s">
        <v>15</v>
      </c>
      <c r="B1" s="151"/>
    </row>
    <row r="2" ht="20.25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50"/>
      <c r="B3" s="153"/>
      <c r="D3" s="154"/>
      <c r="E3" s="150"/>
      <c r="G3" s="154"/>
      <c r="H3" s="156" t="s">
        <v>17</v>
      </c>
    </row>
    <row r="4" ht="24.95" customHeight="1" spans="1:8">
      <c r="A4" s="181" t="s">
        <v>18</v>
      </c>
      <c r="B4" s="181" t="s">
        <v>19</v>
      </c>
      <c r="C4" s="182" t="s">
        <v>20</v>
      </c>
      <c r="D4" s="182"/>
      <c r="E4" s="181" t="s">
        <v>21</v>
      </c>
      <c r="F4" s="181" t="s">
        <v>19</v>
      </c>
      <c r="G4" s="182" t="s">
        <v>20</v>
      </c>
      <c r="H4" s="182"/>
    </row>
    <row r="5" s="180" customFormat="1" ht="24.95" customHeight="1" spans="1:8">
      <c r="A5" s="181"/>
      <c r="B5" s="181"/>
      <c r="C5" s="181" t="s">
        <v>22</v>
      </c>
      <c r="D5" s="183" t="s">
        <v>23</v>
      </c>
      <c r="E5" s="181"/>
      <c r="F5" s="181"/>
      <c r="G5" s="181" t="s">
        <v>22</v>
      </c>
      <c r="H5" s="183" t="s">
        <v>23</v>
      </c>
    </row>
    <row r="6" ht="21" customHeight="1" spans="1:8">
      <c r="A6" s="184" t="s">
        <v>24</v>
      </c>
      <c r="B6" s="159"/>
      <c r="C6" s="159"/>
      <c r="D6" s="185" t="str">
        <f>IF(OR(VALUE(C6)=0,ISERROR(C6/B6-1)),"",C6/B6-1)</f>
        <v/>
      </c>
      <c r="E6" s="183" t="s">
        <v>25</v>
      </c>
      <c r="F6" s="186">
        <v>604.64</v>
      </c>
      <c r="G6" s="186">
        <v>679.09</v>
      </c>
      <c r="H6" s="185">
        <f>IF(OR(VALUE(G6)=0,ISERROR(G6/F6-1)),"",G6/F6-1)</f>
        <v>0.123131119343742</v>
      </c>
    </row>
    <row r="7" ht="21" customHeight="1" spans="1:8">
      <c r="A7" s="187" t="s">
        <v>26</v>
      </c>
      <c r="B7" s="188"/>
      <c r="C7" s="188"/>
      <c r="D7" s="185" t="str">
        <f t="shared" ref="D7:D24" si="0">IF(OR(VALUE(C7)=0,ISERROR(C7/B7-1)),"",C7/B7-1)</f>
        <v/>
      </c>
      <c r="E7" s="189" t="s">
        <v>27</v>
      </c>
      <c r="F7" s="188"/>
      <c r="G7" s="188"/>
      <c r="H7" s="185" t="str">
        <f t="shared" ref="H7:H37" si="1">IF(OR(VALUE(G7)=0,ISERROR(G7/F7-1)),"",G7/F7-1)</f>
        <v/>
      </c>
    </row>
    <row r="8" ht="21" customHeight="1" spans="1:8">
      <c r="A8" s="190" t="s">
        <v>28</v>
      </c>
      <c r="B8" s="188"/>
      <c r="C8" s="188"/>
      <c r="D8" s="185" t="str">
        <f t="shared" si="0"/>
        <v/>
      </c>
      <c r="E8" s="189" t="s">
        <v>29</v>
      </c>
      <c r="F8" s="188"/>
      <c r="G8" s="188"/>
      <c r="H8" s="185" t="str">
        <f t="shared" si="1"/>
        <v/>
      </c>
    </row>
    <row r="9" ht="21" customHeight="1" spans="1:8">
      <c r="A9" s="187" t="s">
        <v>30</v>
      </c>
      <c r="B9" s="188"/>
      <c r="C9" s="188"/>
      <c r="D9" s="185" t="str">
        <f t="shared" si="0"/>
        <v/>
      </c>
      <c r="E9" s="189" t="s">
        <v>31</v>
      </c>
      <c r="F9" s="186">
        <v>2</v>
      </c>
      <c r="G9" s="186">
        <v>2</v>
      </c>
      <c r="H9" s="185">
        <f t="shared" si="1"/>
        <v>0</v>
      </c>
    </row>
    <row r="10" ht="21" customHeight="1" spans="1:8">
      <c r="A10" s="187" t="s">
        <v>32</v>
      </c>
      <c r="B10" s="188"/>
      <c r="C10" s="188"/>
      <c r="D10" s="185" t="str">
        <f t="shared" si="0"/>
        <v/>
      </c>
      <c r="E10" s="189" t="s">
        <v>33</v>
      </c>
      <c r="F10" s="188"/>
      <c r="G10" s="188"/>
      <c r="H10" s="185" t="str">
        <f t="shared" si="1"/>
        <v/>
      </c>
    </row>
    <row r="11" ht="21" customHeight="1" spans="1:8">
      <c r="A11" s="187" t="s">
        <v>34</v>
      </c>
      <c r="B11" s="188"/>
      <c r="C11" s="188"/>
      <c r="D11" s="185" t="str">
        <f t="shared" si="0"/>
        <v/>
      </c>
      <c r="E11" s="189" t="s">
        <v>35</v>
      </c>
      <c r="F11" s="188"/>
      <c r="G11" s="188"/>
      <c r="H11" s="185" t="str">
        <f t="shared" si="1"/>
        <v/>
      </c>
    </row>
    <row r="12" ht="21" customHeight="1" spans="1:8">
      <c r="A12" s="187" t="s">
        <v>36</v>
      </c>
      <c r="B12" s="188"/>
      <c r="C12" s="188"/>
      <c r="D12" s="185" t="str">
        <f t="shared" si="0"/>
        <v/>
      </c>
      <c r="E12" s="189" t="s">
        <v>37</v>
      </c>
      <c r="F12" s="186">
        <v>43.95</v>
      </c>
      <c r="G12" s="186">
        <v>45.28</v>
      </c>
      <c r="H12" s="185">
        <f t="shared" si="1"/>
        <v>0.0302616609783846</v>
      </c>
    </row>
    <row r="13" ht="21" customHeight="1" spans="1:8">
      <c r="A13" s="187" t="s">
        <v>38</v>
      </c>
      <c r="B13" s="188"/>
      <c r="C13" s="188"/>
      <c r="D13" s="185" t="str">
        <f t="shared" si="0"/>
        <v/>
      </c>
      <c r="E13" s="189" t="s">
        <v>39</v>
      </c>
      <c r="F13" s="186">
        <v>112.05</v>
      </c>
      <c r="G13" s="186">
        <v>131.29</v>
      </c>
      <c r="H13" s="185">
        <f t="shared" si="1"/>
        <v>0.171709058456046</v>
      </c>
    </row>
    <row r="14" ht="21" customHeight="1" spans="1:8">
      <c r="A14" s="187" t="s">
        <v>40</v>
      </c>
      <c r="B14" s="188"/>
      <c r="C14" s="188"/>
      <c r="D14" s="185" t="str">
        <f t="shared" si="0"/>
        <v/>
      </c>
      <c r="E14" s="189" t="s">
        <v>41</v>
      </c>
      <c r="F14" s="186">
        <v>0.98</v>
      </c>
      <c r="G14" s="186">
        <v>40.85</v>
      </c>
      <c r="H14" s="185">
        <f t="shared" si="1"/>
        <v>40.6836734693878</v>
      </c>
    </row>
    <row r="15" ht="21" customHeight="1" spans="1:8">
      <c r="A15" s="187" t="s">
        <v>42</v>
      </c>
      <c r="B15" s="188"/>
      <c r="C15" s="188"/>
      <c r="D15" s="185" t="str">
        <f t="shared" si="0"/>
        <v/>
      </c>
      <c r="E15" s="189" t="s">
        <v>43</v>
      </c>
      <c r="F15" s="188"/>
      <c r="G15" s="188"/>
      <c r="H15" s="185" t="str">
        <f t="shared" si="1"/>
        <v/>
      </c>
    </row>
    <row r="16" ht="21" customHeight="1" spans="1:8">
      <c r="A16" s="187" t="s">
        <v>44</v>
      </c>
      <c r="B16" s="188"/>
      <c r="C16" s="188"/>
      <c r="D16" s="185" t="str">
        <f t="shared" si="0"/>
        <v/>
      </c>
      <c r="E16" s="189" t="s">
        <v>45</v>
      </c>
      <c r="F16" s="188"/>
      <c r="G16" s="188">
        <v>1.5</v>
      </c>
      <c r="H16" s="185" t="str">
        <f t="shared" si="1"/>
        <v/>
      </c>
    </row>
    <row r="17" ht="21" customHeight="1" spans="1:8">
      <c r="A17" s="187" t="s">
        <v>46</v>
      </c>
      <c r="B17" s="188"/>
      <c r="C17" s="188"/>
      <c r="D17" s="185" t="str">
        <f t="shared" si="0"/>
        <v/>
      </c>
      <c r="E17" s="189" t="s">
        <v>47</v>
      </c>
      <c r="F17" s="188">
        <v>346.68</v>
      </c>
      <c r="G17" s="188">
        <v>280.44</v>
      </c>
      <c r="H17" s="185">
        <f t="shared" si="1"/>
        <v>-0.191069574247144</v>
      </c>
    </row>
    <row r="18" ht="21" customHeight="1" spans="1:8">
      <c r="A18" s="187" t="s">
        <v>48</v>
      </c>
      <c r="B18" s="188"/>
      <c r="C18" s="188"/>
      <c r="D18" s="185" t="str">
        <f t="shared" si="0"/>
        <v/>
      </c>
      <c r="E18" s="191" t="s">
        <v>49</v>
      </c>
      <c r="F18" s="188">
        <v>0</v>
      </c>
      <c r="G18" s="188">
        <v>12.91</v>
      </c>
      <c r="H18" s="185" t="str">
        <f t="shared" si="1"/>
        <v/>
      </c>
    </row>
    <row r="19" ht="21" customHeight="1" spans="1:8">
      <c r="A19" s="187" t="s">
        <v>50</v>
      </c>
      <c r="B19" s="188"/>
      <c r="C19" s="188"/>
      <c r="D19" s="185" t="str">
        <f t="shared" si="0"/>
        <v/>
      </c>
      <c r="E19" s="191" t="s">
        <v>51</v>
      </c>
      <c r="F19" s="188"/>
      <c r="G19" s="188"/>
      <c r="H19" s="185" t="str">
        <f t="shared" si="1"/>
        <v/>
      </c>
    </row>
    <row r="20" ht="21" customHeight="1" spans="1:8">
      <c r="A20" s="187" t="s">
        <v>52</v>
      </c>
      <c r="B20" s="188"/>
      <c r="C20" s="188"/>
      <c r="D20" s="185" t="str">
        <f t="shared" si="0"/>
        <v/>
      </c>
      <c r="E20" s="189" t="s">
        <v>53</v>
      </c>
      <c r="F20" s="188"/>
      <c r="G20" s="188"/>
      <c r="H20" s="185" t="str">
        <f t="shared" si="1"/>
        <v/>
      </c>
    </row>
    <row r="21" ht="21" customHeight="1" spans="1:8">
      <c r="A21" s="187" t="s">
        <v>54</v>
      </c>
      <c r="B21" s="188"/>
      <c r="C21" s="188"/>
      <c r="D21" s="185" t="str">
        <f t="shared" si="0"/>
        <v/>
      </c>
      <c r="E21" s="189" t="s">
        <v>55</v>
      </c>
      <c r="F21" s="188"/>
      <c r="G21" s="188"/>
      <c r="H21" s="185" t="str">
        <f t="shared" si="1"/>
        <v/>
      </c>
    </row>
    <row r="22" ht="21" customHeight="1" spans="1:8">
      <c r="A22" s="190" t="s">
        <v>56</v>
      </c>
      <c r="B22" s="188"/>
      <c r="C22" s="188"/>
      <c r="D22" s="185" t="str">
        <f t="shared" si="0"/>
        <v/>
      </c>
      <c r="E22" s="189" t="s">
        <v>57</v>
      </c>
      <c r="F22" s="188"/>
      <c r="G22" s="188"/>
      <c r="H22" s="185" t="str">
        <f t="shared" si="1"/>
        <v/>
      </c>
    </row>
    <row r="23" ht="21" customHeight="1" spans="1:8">
      <c r="A23" s="192" t="s">
        <v>58</v>
      </c>
      <c r="B23" s="183">
        <f>SUM(B24:B30)</f>
        <v>0</v>
      </c>
      <c r="C23" s="183"/>
      <c r="D23" s="185" t="str">
        <f t="shared" si="0"/>
        <v/>
      </c>
      <c r="E23" s="191" t="s">
        <v>59</v>
      </c>
      <c r="F23" s="188">
        <v>54.62</v>
      </c>
      <c r="G23" s="188">
        <v>51.91</v>
      </c>
      <c r="H23" s="185">
        <f t="shared" si="1"/>
        <v>-0.0496155254485536</v>
      </c>
    </row>
    <row r="24" ht="21" customHeight="1" spans="1:8">
      <c r="A24" s="168" t="s">
        <v>60</v>
      </c>
      <c r="B24" s="188">
        <f>SUM(B26:B32)</f>
        <v>0</v>
      </c>
      <c r="C24" s="188"/>
      <c r="D24" s="185"/>
      <c r="E24" s="191" t="s">
        <v>61</v>
      </c>
      <c r="F24" s="193"/>
      <c r="G24" s="188"/>
      <c r="H24" s="185" t="str">
        <f t="shared" si="1"/>
        <v/>
      </c>
    </row>
    <row r="25" ht="21" customHeight="1" spans="1:8">
      <c r="A25" s="187" t="s">
        <v>62</v>
      </c>
      <c r="B25" s="188"/>
      <c r="C25" s="188"/>
      <c r="D25" s="185"/>
      <c r="E25" s="191" t="s">
        <v>63</v>
      </c>
      <c r="F25" s="193"/>
      <c r="G25" s="188"/>
      <c r="H25" s="185" t="str">
        <f t="shared" si="1"/>
        <v/>
      </c>
    </row>
    <row r="26" ht="27.75" customHeight="1" spans="1:8">
      <c r="A26" s="187" t="s">
        <v>64</v>
      </c>
      <c r="B26" s="188"/>
      <c r="C26" s="188"/>
      <c r="D26" s="185" t="str">
        <f t="shared" ref="D26:D37" si="2">IF(OR(VALUE(C26)=0,ISERROR(C26/B26-1)),"",C26/B26-1)</f>
        <v/>
      </c>
      <c r="E26" s="191" t="s">
        <v>65</v>
      </c>
      <c r="F26" s="193"/>
      <c r="G26" s="188"/>
      <c r="H26" s="185" t="str">
        <f t="shared" si="1"/>
        <v/>
      </c>
    </row>
    <row r="27" ht="21" customHeight="1" spans="1:8">
      <c r="A27" s="187" t="s">
        <v>66</v>
      </c>
      <c r="B27" s="188"/>
      <c r="C27" s="188"/>
      <c r="D27" s="185" t="str">
        <f t="shared" si="2"/>
        <v/>
      </c>
      <c r="E27" s="191" t="s">
        <v>67</v>
      </c>
      <c r="F27" s="193"/>
      <c r="G27" s="193"/>
      <c r="H27" s="185" t="str">
        <f t="shared" si="1"/>
        <v/>
      </c>
    </row>
    <row r="28" ht="21" customHeight="1" spans="1:8">
      <c r="A28" s="187" t="s">
        <v>68</v>
      </c>
      <c r="B28" s="188"/>
      <c r="C28" s="188"/>
      <c r="D28" s="185" t="str">
        <f t="shared" si="2"/>
        <v/>
      </c>
      <c r="F28" s="193"/>
      <c r="G28" s="188"/>
      <c r="H28" s="185" t="str">
        <f t="shared" si="1"/>
        <v/>
      </c>
    </row>
    <row r="29" ht="21" customHeight="1" spans="1:8">
      <c r="A29" s="187" t="s">
        <v>69</v>
      </c>
      <c r="B29" s="188"/>
      <c r="C29" s="188"/>
      <c r="D29" s="185" t="str">
        <f t="shared" si="2"/>
        <v/>
      </c>
      <c r="E29" s="191"/>
      <c r="F29" s="194"/>
      <c r="G29" s="194"/>
      <c r="H29" s="185" t="str">
        <f t="shared" si="1"/>
        <v/>
      </c>
    </row>
    <row r="30" ht="21" customHeight="1" spans="1:8">
      <c r="A30" s="192" t="s">
        <v>70</v>
      </c>
      <c r="B30" s="188"/>
      <c r="C30" s="188"/>
      <c r="D30" s="185" t="str">
        <f t="shared" si="2"/>
        <v/>
      </c>
      <c r="E30" s="189" t="s">
        <v>71</v>
      </c>
      <c r="F30" s="193"/>
      <c r="G30" s="193"/>
      <c r="H30" s="185" t="str">
        <f t="shared" si="1"/>
        <v/>
      </c>
    </row>
    <row r="31" spans="1:8">
      <c r="A31" s="192" t="s">
        <v>72</v>
      </c>
      <c r="B31" s="188"/>
      <c r="C31" s="188"/>
      <c r="D31" s="185" t="str">
        <f t="shared" si="2"/>
        <v/>
      </c>
      <c r="E31" s="189"/>
      <c r="F31" s="193"/>
      <c r="G31" s="193"/>
      <c r="H31" s="185" t="str">
        <f t="shared" si="1"/>
        <v/>
      </c>
    </row>
    <row r="32" ht="21" customHeight="1" spans="1:8">
      <c r="A32" s="187" t="s">
        <v>73</v>
      </c>
      <c r="B32" s="188"/>
      <c r="C32" s="188"/>
      <c r="D32" s="185" t="str">
        <f t="shared" si="2"/>
        <v/>
      </c>
      <c r="E32" s="189"/>
      <c r="F32" s="193"/>
      <c r="G32" s="193"/>
      <c r="H32" s="185" t="str">
        <f t="shared" si="1"/>
        <v/>
      </c>
    </row>
    <row r="33" ht="21" customHeight="1" spans="1:8">
      <c r="A33" s="195" t="s">
        <v>74</v>
      </c>
      <c r="B33" s="183">
        <f>SUM(B6,B23)</f>
        <v>0</v>
      </c>
      <c r="C33" s="183">
        <f>SUM(C6,C24)</f>
        <v>0</v>
      </c>
      <c r="D33" s="185" t="str">
        <f t="shared" si="2"/>
        <v/>
      </c>
      <c r="E33" s="195" t="s">
        <v>75</v>
      </c>
      <c r="F33" s="183">
        <v>1164.91</v>
      </c>
      <c r="G33" s="183">
        <f>SUM(G6:G32)</f>
        <v>1245.27</v>
      </c>
      <c r="H33" s="185">
        <f t="shared" si="1"/>
        <v>0.0689838699985408</v>
      </c>
    </row>
    <row r="34" ht="21" hidden="1" customHeight="1" spans="1:8">
      <c r="A34" s="195"/>
      <c r="B34" s="183"/>
      <c r="C34" s="183"/>
      <c r="D34" s="185" t="str">
        <f t="shared" si="2"/>
        <v/>
      </c>
      <c r="E34" s="195"/>
      <c r="F34" s="183"/>
      <c r="G34" s="183"/>
      <c r="H34" s="185" t="str">
        <f t="shared" si="1"/>
        <v/>
      </c>
    </row>
    <row r="35" ht="21" hidden="1" customHeight="1" spans="1:8">
      <c r="A35" s="189"/>
      <c r="B35" s="194"/>
      <c r="C35" s="194"/>
      <c r="D35" s="185" t="str">
        <f t="shared" si="2"/>
        <v/>
      </c>
      <c r="E35" s="189" t="s">
        <v>76</v>
      </c>
      <c r="F35" s="196"/>
      <c r="G35" s="196"/>
      <c r="H35" s="185" t="str">
        <f t="shared" si="1"/>
        <v/>
      </c>
    </row>
    <row r="36" ht="21" customHeight="1" spans="1:8">
      <c r="A36" s="168" t="s">
        <v>77</v>
      </c>
      <c r="B36" s="183">
        <f>B37</f>
        <v>1164.910273</v>
      </c>
      <c r="C36" s="183">
        <f>C37</f>
        <v>1245.27</v>
      </c>
      <c r="D36" s="185">
        <f t="shared" si="2"/>
        <v>0.0689836194791631</v>
      </c>
      <c r="E36" s="197" t="s">
        <v>78</v>
      </c>
      <c r="F36" s="183">
        <f>SUM(F37,F40)</f>
        <v>0</v>
      </c>
      <c r="G36" s="183">
        <f>SUM(G37,G40)</f>
        <v>0</v>
      </c>
      <c r="H36" s="185" t="str">
        <f t="shared" si="1"/>
        <v/>
      </c>
    </row>
    <row r="37" ht="21" customHeight="1" spans="1:8">
      <c r="A37" s="171" t="s">
        <v>79</v>
      </c>
      <c r="B37" s="183">
        <f>B38</f>
        <v>1164.910273</v>
      </c>
      <c r="C37" s="183">
        <f>C38</f>
        <v>1245.27</v>
      </c>
      <c r="D37" s="185">
        <f t="shared" si="2"/>
        <v>0.0689836194791631</v>
      </c>
      <c r="E37" s="197" t="s">
        <v>80</v>
      </c>
      <c r="F37" s="183">
        <f>SUM(F38:F39)</f>
        <v>0</v>
      </c>
      <c r="G37" s="183">
        <f>SUM(G38:G39)</f>
        <v>0</v>
      </c>
      <c r="H37" s="185" t="str">
        <f t="shared" si="1"/>
        <v/>
      </c>
    </row>
    <row r="38" ht="21" customHeight="1" spans="1:8">
      <c r="A38" s="171" t="s">
        <v>81</v>
      </c>
      <c r="B38" s="194">
        <f>SUM(B39:B58)</f>
        <v>1164.910273</v>
      </c>
      <c r="C38" s="194">
        <f>SUM(C39:C58)</f>
        <v>1245.27</v>
      </c>
      <c r="D38" s="185">
        <f t="shared" ref="D38:D66" si="3">IF(OR(VALUE(C38)=0,ISERROR(C38/B38-1)),"",C38/B38-1)</f>
        <v>0.0689836194791631</v>
      </c>
      <c r="E38" s="197" t="s">
        <v>82</v>
      </c>
      <c r="F38" s="194"/>
      <c r="G38" s="194"/>
      <c r="H38" s="185" t="str">
        <f t="shared" ref="H38:H66" si="4">IF(OR(VALUE(G38)=0,ISERROR(G38/F38-1)),"",G38/F38-1)</f>
        <v/>
      </c>
    </row>
    <row r="39" ht="21" customHeight="1" spans="1:8">
      <c r="A39" s="172" t="s">
        <v>83</v>
      </c>
      <c r="B39" s="194"/>
      <c r="C39" s="194"/>
      <c r="D39" s="185" t="str">
        <f t="shared" si="3"/>
        <v/>
      </c>
      <c r="E39" s="197" t="s">
        <v>84</v>
      </c>
      <c r="F39" s="194"/>
      <c r="G39" s="194"/>
      <c r="H39" s="185" t="str">
        <f t="shared" si="4"/>
        <v/>
      </c>
    </row>
    <row r="40" spans="1:8">
      <c r="A40" s="172" t="s">
        <v>85</v>
      </c>
      <c r="B40" s="194"/>
      <c r="C40" s="194"/>
      <c r="D40" s="185" t="str">
        <f t="shared" si="3"/>
        <v/>
      </c>
      <c r="E40" s="197" t="s">
        <v>86</v>
      </c>
      <c r="F40" s="194">
        <f>SUM(F41)</f>
        <v>0</v>
      </c>
      <c r="G40" s="194">
        <f>SUM(G41)</f>
        <v>0</v>
      </c>
      <c r="H40" s="185" t="str">
        <f t="shared" si="4"/>
        <v/>
      </c>
    </row>
    <row r="41" ht="18.95" customHeight="1" spans="1:8">
      <c r="A41" s="173" t="s">
        <v>87</v>
      </c>
      <c r="B41" s="159">
        <v>1164.910273</v>
      </c>
      <c r="C41" s="186">
        <v>1245.27</v>
      </c>
      <c r="D41" s="185">
        <f t="shared" si="3"/>
        <v>0.0689836194791631</v>
      </c>
      <c r="E41" s="197" t="s">
        <v>88</v>
      </c>
      <c r="F41" s="194"/>
      <c r="G41" s="194"/>
      <c r="H41" s="185" t="str">
        <f t="shared" si="4"/>
        <v/>
      </c>
    </row>
    <row r="42" ht="21" customHeight="1" spans="1:8">
      <c r="A42" s="172" t="s">
        <v>89</v>
      </c>
      <c r="B42" s="183"/>
      <c r="C42" s="183"/>
      <c r="D42" s="185" t="str">
        <f t="shared" si="3"/>
        <v/>
      </c>
      <c r="E42" s="194"/>
      <c r="F42" s="183">
        <f>SUM(F43)</f>
        <v>0</v>
      </c>
      <c r="G42" s="183">
        <f>SUM(G43)</f>
        <v>0</v>
      </c>
      <c r="H42" s="185" t="str">
        <f t="shared" si="4"/>
        <v/>
      </c>
    </row>
    <row r="43" ht="21" customHeight="1" spans="1:8">
      <c r="A43" s="172" t="s">
        <v>90</v>
      </c>
      <c r="B43" s="194"/>
      <c r="C43" s="194"/>
      <c r="D43" s="185" t="str">
        <f t="shared" si="3"/>
        <v/>
      </c>
      <c r="E43" s="194"/>
      <c r="F43" s="194"/>
      <c r="G43" s="194"/>
      <c r="H43" s="185" t="str">
        <f t="shared" si="4"/>
        <v/>
      </c>
    </row>
    <row r="44" ht="21" customHeight="1" spans="1:8">
      <c r="A44" s="172" t="s">
        <v>91</v>
      </c>
      <c r="B44" s="194"/>
      <c r="C44" s="194"/>
      <c r="D44" s="185" t="str">
        <f t="shared" si="3"/>
        <v/>
      </c>
      <c r="E44" s="198"/>
      <c r="F44" s="194"/>
      <c r="G44" s="194"/>
      <c r="H44" s="185" t="str">
        <f t="shared" si="4"/>
        <v/>
      </c>
    </row>
    <row r="45" ht="21" customHeight="1" spans="1:8">
      <c r="A45" s="174" t="s">
        <v>92</v>
      </c>
      <c r="B45" s="194"/>
      <c r="C45" s="194"/>
      <c r="D45" s="185" t="str">
        <f t="shared" si="3"/>
        <v/>
      </c>
      <c r="E45" s="198"/>
      <c r="F45" s="194"/>
      <c r="G45" s="194"/>
      <c r="H45" s="185" t="str">
        <f t="shared" si="4"/>
        <v/>
      </c>
    </row>
    <row r="46" ht="21" customHeight="1" spans="1:8">
      <c r="A46" s="172" t="s">
        <v>93</v>
      </c>
      <c r="B46" s="194"/>
      <c r="C46" s="194"/>
      <c r="D46" s="185" t="str">
        <f t="shared" si="3"/>
        <v/>
      </c>
      <c r="E46" s="198"/>
      <c r="F46" s="194"/>
      <c r="G46" s="194"/>
      <c r="H46" s="185" t="str">
        <f t="shared" si="4"/>
        <v/>
      </c>
    </row>
    <row r="47" ht="21" customHeight="1" spans="1:8">
      <c r="A47" s="172" t="s">
        <v>94</v>
      </c>
      <c r="B47" s="194"/>
      <c r="C47" s="194"/>
      <c r="D47" s="185" t="str">
        <f t="shared" si="3"/>
        <v/>
      </c>
      <c r="E47" s="198"/>
      <c r="F47" s="194"/>
      <c r="G47" s="194"/>
      <c r="H47" s="185" t="str">
        <f t="shared" si="4"/>
        <v/>
      </c>
    </row>
    <row r="48" ht="21" customHeight="1" spans="1:8">
      <c r="A48" s="172" t="s">
        <v>95</v>
      </c>
      <c r="B48" s="194"/>
      <c r="C48" s="194"/>
      <c r="D48" s="185" t="str">
        <f t="shared" si="3"/>
        <v/>
      </c>
      <c r="E48" s="199"/>
      <c r="F48" s="194"/>
      <c r="G48" s="194"/>
      <c r="H48" s="185" t="str">
        <f t="shared" si="4"/>
        <v/>
      </c>
    </row>
    <row r="49" ht="21" hidden="1" customHeight="1" spans="1:8">
      <c r="A49" s="172" t="s">
        <v>96</v>
      </c>
      <c r="B49" s="194"/>
      <c r="C49" s="194"/>
      <c r="D49" s="185" t="str">
        <f t="shared" si="3"/>
        <v/>
      </c>
      <c r="E49" s="198"/>
      <c r="F49" s="194"/>
      <c r="G49" s="194"/>
      <c r="H49" s="185" t="str">
        <f t="shared" si="4"/>
        <v/>
      </c>
    </row>
    <row r="50" ht="21" hidden="1" customHeight="1" spans="1:8">
      <c r="A50" s="172" t="s">
        <v>97</v>
      </c>
      <c r="B50" s="194"/>
      <c r="C50" s="194"/>
      <c r="D50" s="185" t="str">
        <f t="shared" si="3"/>
        <v/>
      </c>
      <c r="E50" s="198"/>
      <c r="F50" s="194"/>
      <c r="G50" s="194"/>
      <c r="H50" s="185" t="str">
        <f t="shared" si="4"/>
        <v/>
      </c>
    </row>
    <row r="51" ht="21" hidden="1" customHeight="1" spans="1:8">
      <c r="A51" s="172" t="s">
        <v>98</v>
      </c>
      <c r="B51" s="194"/>
      <c r="C51" s="194"/>
      <c r="D51" s="185" t="str">
        <f t="shared" si="3"/>
        <v/>
      </c>
      <c r="E51" s="198"/>
      <c r="F51" s="194"/>
      <c r="G51" s="194"/>
      <c r="H51" s="185" t="str">
        <f t="shared" si="4"/>
        <v/>
      </c>
    </row>
    <row r="52" ht="21" hidden="1" customHeight="1" spans="1:8">
      <c r="A52" s="172" t="s">
        <v>99</v>
      </c>
      <c r="B52" s="194"/>
      <c r="C52" s="194"/>
      <c r="D52" s="185" t="str">
        <f t="shared" si="3"/>
        <v/>
      </c>
      <c r="E52" s="198"/>
      <c r="F52" s="194"/>
      <c r="G52" s="194"/>
      <c r="H52" s="185" t="str">
        <f t="shared" si="4"/>
        <v/>
      </c>
    </row>
    <row r="53" ht="21" customHeight="1" spans="1:8">
      <c r="A53" s="172" t="s">
        <v>100</v>
      </c>
      <c r="B53" s="194"/>
      <c r="C53" s="194"/>
      <c r="D53" s="185" t="str">
        <f t="shared" si="3"/>
        <v/>
      </c>
      <c r="E53" s="198"/>
      <c r="F53" s="194"/>
      <c r="G53" s="194"/>
      <c r="H53" s="185" t="str">
        <f t="shared" si="4"/>
        <v/>
      </c>
    </row>
    <row r="54" ht="21" hidden="1" customHeight="1" spans="1:8">
      <c r="A54" s="172" t="s">
        <v>101</v>
      </c>
      <c r="B54" s="194"/>
      <c r="C54" s="194"/>
      <c r="D54" s="185" t="str">
        <f t="shared" si="3"/>
        <v/>
      </c>
      <c r="E54" s="199"/>
      <c r="F54" s="194"/>
      <c r="G54" s="194"/>
      <c r="H54" s="185" t="str">
        <f t="shared" si="4"/>
        <v/>
      </c>
    </row>
    <row r="55" ht="21" hidden="1" customHeight="1" spans="1:8">
      <c r="A55" s="172" t="s">
        <v>102</v>
      </c>
      <c r="B55" s="194"/>
      <c r="C55" s="194"/>
      <c r="D55" s="185" t="str">
        <f t="shared" si="3"/>
        <v/>
      </c>
      <c r="E55" s="198"/>
      <c r="F55" s="194"/>
      <c r="G55" s="194"/>
      <c r="H55" s="185" t="str">
        <f t="shared" si="4"/>
        <v/>
      </c>
    </row>
    <row r="56" ht="21" hidden="1" customHeight="1" spans="1:8">
      <c r="A56" s="172" t="s">
        <v>103</v>
      </c>
      <c r="B56" s="194"/>
      <c r="C56" s="194"/>
      <c r="D56" s="185" t="str">
        <f t="shared" si="3"/>
        <v/>
      </c>
      <c r="E56" s="198"/>
      <c r="F56" s="194"/>
      <c r="G56" s="194"/>
      <c r="H56" s="185" t="str">
        <f t="shared" si="4"/>
        <v/>
      </c>
    </row>
    <row r="57" ht="21" customHeight="1" spans="1:8">
      <c r="A57" s="172" t="s">
        <v>104</v>
      </c>
      <c r="B57" s="194"/>
      <c r="C57" s="194"/>
      <c r="D57" s="185" t="str">
        <f t="shared" si="3"/>
        <v/>
      </c>
      <c r="E57" s="199"/>
      <c r="F57" s="194"/>
      <c r="G57" s="194"/>
      <c r="H57" s="185" t="str">
        <f t="shared" si="4"/>
        <v/>
      </c>
    </row>
    <row r="58" ht="21" customHeight="1" spans="1:8">
      <c r="A58" s="174" t="s">
        <v>105</v>
      </c>
      <c r="B58" s="194"/>
      <c r="C58" s="194"/>
      <c r="D58" s="185" t="str">
        <f t="shared" si="3"/>
        <v/>
      </c>
      <c r="E58" s="200" t="s">
        <v>106</v>
      </c>
      <c r="F58" s="194"/>
      <c r="G58" s="194"/>
      <c r="H58" s="185" t="str">
        <f t="shared" si="4"/>
        <v/>
      </c>
    </row>
    <row r="59" ht="21" customHeight="1" spans="1:8">
      <c r="A59" s="171" t="s">
        <v>107</v>
      </c>
      <c r="B59" s="194"/>
      <c r="C59" s="194"/>
      <c r="D59" s="185" t="str">
        <f t="shared" si="3"/>
        <v/>
      </c>
      <c r="E59" s="201" t="s">
        <v>108</v>
      </c>
      <c r="F59" s="194"/>
      <c r="G59" s="194"/>
      <c r="H59" s="185" t="str">
        <f t="shared" si="4"/>
        <v/>
      </c>
    </row>
    <row r="60" ht="21" customHeight="1" spans="1:8">
      <c r="A60" s="172" t="s">
        <v>109</v>
      </c>
      <c r="B60" s="194"/>
      <c r="C60" s="194"/>
      <c r="D60" s="185" t="str">
        <f t="shared" si="3"/>
        <v/>
      </c>
      <c r="E60" s="201" t="s">
        <v>110</v>
      </c>
      <c r="F60" s="194"/>
      <c r="G60" s="194"/>
      <c r="H60" s="185" t="str">
        <f t="shared" si="4"/>
        <v/>
      </c>
    </row>
    <row r="61" ht="21" customHeight="1" spans="1:8">
      <c r="A61" s="172" t="s">
        <v>111</v>
      </c>
      <c r="B61" s="194"/>
      <c r="C61" s="194"/>
      <c r="D61" s="185" t="str">
        <f t="shared" si="3"/>
        <v/>
      </c>
      <c r="E61" s="200" t="s">
        <v>112</v>
      </c>
      <c r="F61" s="194"/>
      <c r="G61" s="194"/>
      <c r="H61" s="185" t="str">
        <f t="shared" si="4"/>
        <v/>
      </c>
    </row>
    <row r="62" ht="21" customHeight="1" spans="1:8">
      <c r="A62" s="177" t="s">
        <v>113</v>
      </c>
      <c r="B62" s="194"/>
      <c r="C62" s="194"/>
      <c r="D62" s="185" t="str">
        <f t="shared" si="3"/>
        <v/>
      </c>
      <c r="E62" s="200" t="s">
        <v>114</v>
      </c>
      <c r="F62" s="194"/>
      <c r="G62" s="194"/>
      <c r="H62" s="185" t="str">
        <f t="shared" si="4"/>
        <v/>
      </c>
    </row>
    <row r="63" ht="21" customHeight="1" spans="1:8">
      <c r="A63" s="171" t="s">
        <v>115</v>
      </c>
      <c r="B63" s="194"/>
      <c r="C63" s="194"/>
      <c r="D63" s="185" t="str">
        <f t="shared" si="3"/>
        <v/>
      </c>
      <c r="E63" s="189" t="s">
        <v>116</v>
      </c>
      <c r="F63" s="194"/>
      <c r="G63" s="194"/>
      <c r="H63" s="185" t="str">
        <f t="shared" si="4"/>
        <v/>
      </c>
    </row>
    <row r="64" ht="21" customHeight="1" spans="1:8">
      <c r="A64" s="171" t="s">
        <v>117</v>
      </c>
      <c r="B64" s="188"/>
      <c r="C64" s="188"/>
      <c r="D64" s="185" t="str">
        <f t="shared" si="3"/>
        <v/>
      </c>
      <c r="E64" s="202"/>
      <c r="F64" s="194"/>
      <c r="G64" s="194"/>
      <c r="H64" s="185" t="str">
        <f t="shared" si="4"/>
        <v/>
      </c>
    </row>
    <row r="65" spans="1:8">
      <c r="A65" s="203" t="s">
        <v>71</v>
      </c>
      <c r="B65" s="194"/>
      <c r="C65" s="194"/>
      <c r="D65" s="185" t="str">
        <f t="shared" si="3"/>
        <v/>
      </c>
      <c r="E65" s="204" t="s">
        <v>71</v>
      </c>
      <c r="F65" s="196"/>
      <c r="G65" s="196"/>
      <c r="H65" s="185" t="str">
        <f t="shared" si="4"/>
        <v/>
      </c>
    </row>
    <row r="66" ht="34.5" customHeight="1" spans="1:8">
      <c r="A66" s="195" t="s">
        <v>118</v>
      </c>
      <c r="B66" s="183">
        <f>SUM(B33,B36)</f>
        <v>1164.910273</v>
      </c>
      <c r="C66" s="183">
        <f>SUM(C33,C36)</f>
        <v>1245.27</v>
      </c>
      <c r="D66" s="185">
        <f t="shared" si="3"/>
        <v>0.0689836194791631</v>
      </c>
      <c r="E66" s="195" t="s">
        <v>119</v>
      </c>
      <c r="F66" s="183">
        <f>F63+F62+F61+F36+F33</f>
        <v>1164.91</v>
      </c>
      <c r="G66" s="183">
        <f>G63+G62+G61+G36+G33</f>
        <v>1245.27</v>
      </c>
      <c r="H66" s="185">
        <f t="shared" si="4"/>
        <v>0.0689838699985408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625" right="0.15625" top="0.55" bottom="0.30625" header="0.238888888888889" footer="0.15625"/>
  <pageSetup paperSize="9" scale="70" orientation="landscape" blackAndWhite="1" horizont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6"/>
  <sheetViews>
    <sheetView showZeros="0" zoomScale="85" zoomScaleNormal="85" topLeftCell="B100" workbookViewId="0">
      <selection activeCell="F106" sqref="F106"/>
    </sheetView>
  </sheetViews>
  <sheetFormatPr defaultColWidth="9" defaultRowHeight="18" customHeight="1" outlineLevelCol="7"/>
  <cols>
    <col min="1" max="1" width="45.375" style="149" customWidth="1"/>
    <col min="2" max="2" width="13.875" style="149" customWidth="1"/>
    <col min="3" max="3" width="13" style="149" customWidth="1"/>
    <col min="4" max="4" width="16" style="149" customWidth="1"/>
    <col min="5" max="5" width="45.125" style="149" customWidth="1"/>
    <col min="6" max="7" width="14.625" style="150" customWidth="1"/>
    <col min="8" max="8" width="14.625" style="149" customWidth="1"/>
    <col min="9" max="16384" width="9" style="149"/>
  </cols>
  <sheetData>
    <row r="1" s="145" customFormat="1" customHeight="1" spans="1:7">
      <c r="A1" s="2" t="s">
        <v>120</v>
      </c>
      <c r="B1" s="151"/>
      <c r="F1" s="152"/>
      <c r="G1" s="152"/>
    </row>
    <row r="2" ht="20.25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50"/>
      <c r="B3" s="153"/>
      <c r="D3" s="154"/>
      <c r="E3" s="150"/>
      <c r="G3" s="155"/>
      <c r="H3" s="156" t="s">
        <v>17</v>
      </c>
    </row>
    <row r="4" s="146" customFormat="1" customHeight="1" spans="1:8">
      <c r="A4" s="157" t="s">
        <v>122</v>
      </c>
      <c r="B4" s="157" t="s">
        <v>19</v>
      </c>
      <c r="C4" s="158" t="s">
        <v>20</v>
      </c>
      <c r="D4" s="158"/>
      <c r="E4" s="157" t="s">
        <v>123</v>
      </c>
      <c r="F4" s="157" t="s">
        <v>19</v>
      </c>
      <c r="G4" s="158" t="s">
        <v>20</v>
      </c>
      <c r="H4" s="158"/>
    </row>
    <row r="5" s="147" customFormat="1" customHeight="1" spans="1:8">
      <c r="A5" s="157"/>
      <c r="B5" s="157"/>
      <c r="C5" s="157" t="s">
        <v>22</v>
      </c>
      <c r="D5" s="157" t="s">
        <v>23</v>
      </c>
      <c r="E5" s="157"/>
      <c r="F5" s="157"/>
      <c r="G5" s="157" t="s">
        <v>22</v>
      </c>
      <c r="H5" s="157" t="s">
        <v>23</v>
      </c>
    </row>
    <row r="6" s="148" customFormat="1" customHeight="1" spans="1:8">
      <c r="A6" s="125" t="s">
        <v>24</v>
      </c>
      <c r="B6" s="159"/>
      <c r="C6" s="159"/>
      <c r="D6" s="160" t="str">
        <f t="shared" ref="D6:D11" si="0">IF(OR(VALUE(C6)=0,ISERROR(C6/B6-1)),"",C6/B6-1)</f>
        <v/>
      </c>
      <c r="E6" s="125" t="s">
        <v>124</v>
      </c>
      <c r="F6" s="161">
        <v>604.63</v>
      </c>
      <c r="G6" s="161">
        <f>公共预算草案按经济分类!B7</f>
        <v>679.09</v>
      </c>
      <c r="H6" s="160">
        <f>IF(OR(VALUE(G6)=0,ISERROR(G6/F6-1)),"",G6/F6-1)</f>
        <v>0.123149694854704</v>
      </c>
    </row>
    <row r="7" s="148" customFormat="1" customHeight="1" spans="1:8">
      <c r="A7" s="127" t="s">
        <v>26</v>
      </c>
      <c r="B7" s="129"/>
      <c r="C7" s="129"/>
      <c r="D7" s="160" t="str">
        <f t="shared" si="0"/>
        <v/>
      </c>
      <c r="E7" s="127" t="s">
        <v>125</v>
      </c>
      <c r="F7" s="129">
        <v>11.3</v>
      </c>
      <c r="G7" s="161">
        <f>公共预算草案按经济分类!B8</f>
        <v>11.8</v>
      </c>
      <c r="H7" s="160">
        <f t="shared" ref="H7:H33" si="1">IF(OR(VALUE(G7)=0,ISERROR(G7/F7-1)),"",G7/F7-1)</f>
        <v>0.0442477876106193</v>
      </c>
    </row>
    <row r="8" s="148" customFormat="1" customHeight="1" spans="1:8">
      <c r="A8" s="127" t="s">
        <v>28</v>
      </c>
      <c r="B8" s="129"/>
      <c r="C8" s="129"/>
      <c r="D8" s="160" t="str">
        <f t="shared" si="0"/>
        <v/>
      </c>
      <c r="E8" s="127" t="s">
        <v>126</v>
      </c>
      <c r="F8" s="129">
        <v>1</v>
      </c>
      <c r="G8" s="161">
        <f>公共预算草案按经济分类!B9</f>
        <v>1</v>
      </c>
      <c r="H8" s="160">
        <f t="shared" si="1"/>
        <v>0</v>
      </c>
    </row>
    <row r="9" s="148" customFormat="1" customHeight="1" spans="1:8">
      <c r="A9" s="127" t="s">
        <v>30</v>
      </c>
      <c r="B9" s="129"/>
      <c r="C9" s="129"/>
      <c r="D9" s="160" t="str">
        <f t="shared" si="0"/>
        <v/>
      </c>
      <c r="E9" s="127" t="s">
        <v>127</v>
      </c>
      <c r="F9" s="162">
        <v>429.13</v>
      </c>
      <c r="G9" s="161">
        <f>公共预算草案按经济分类!B10</f>
        <v>462.71</v>
      </c>
      <c r="H9" s="160">
        <f t="shared" si="1"/>
        <v>0.0782513457460443</v>
      </c>
    </row>
    <row r="10" s="148" customFormat="1" customHeight="1" spans="1:8">
      <c r="A10" s="127" t="s">
        <v>32</v>
      </c>
      <c r="B10" s="129"/>
      <c r="C10" s="129"/>
      <c r="D10" s="160" t="str">
        <f t="shared" si="0"/>
        <v/>
      </c>
      <c r="E10" s="127" t="s">
        <v>128</v>
      </c>
      <c r="F10" s="162">
        <v>0</v>
      </c>
      <c r="G10" s="161">
        <f>公共预算草案按经济分类!B11</f>
        <v>0</v>
      </c>
      <c r="H10" s="160" t="str">
        <f t="shared" si="1"/>
        <v/>
      </c>
    </row>
    <row r="11" s="148" customFormat="1" customHeight="1" spans="1:8">
      <c r="A11" s="127" t="s">
        <v>34</v>
      </c>
      <c r="B11" s="129"/>
      <c r="C11" s="129"/>
      <c r="D11" s="160" t="str">
        <f t="shared" si="0"/>
        <v/>
      </c>
      <c r="E11" s="127" t="s">
        <v>129</v>
      </c>
      <c r="F11" s="162">
        <v>0</v>
      </c>
      <c r="G11" s="161">
        <f>公共预算草案按经济分类!B12</f>
        <v>0</v>
      </c>
      <c r="H11" s="160" t="str">
        <f t="shared" si="1"/>
        <v/>
      </c>
    </row>
    <row r="12" s="148" customFormat="1" customHeight="1" spans="1:8">
      <c r="A12" s="127" t="s">
        <v>36</v>
      </c>
      <c r="B12" s="129"/>
      <c r="C12" s="129"/>
      <c r="D12" s="160" t="str">
        <f t="shared" ref="D12:D33" si="2">IF(OR(VALUE(C12)=0,ISERROR(C12/B12-1)),"",C12/B12-1)</f>
        <v/>
      </c>
      <c r="E12" s="127" t="s">
        <v>130</v>
      </c>
      <c r="F12" s="162">
        <v>12.41</v>
      </c>
      <c r="G12" s="161">
        <f>公共预算草案按经济分类!B13</f>
        <v>12.41</v>
      </c>
      <c r="H12" s="160">
        <f t="shared" si="1"/>
        <v>0</v>
      </c>
    </row>
    <row r="13" s="148" customFormat="1" customHeight="1" spans="1:8">
      <c r="A13" s="127" t="s">
        <v>38</v>
      </c>
      <c r="B13" s="129"/>
      <c r="C13" s="129"/>
      <c r="D13" s="160" t="str">
        <f t="shared" si="2"/>
        <v/>
      </c>
      <c r="E13" s="127" t="s">
        <v>131</v>
      </c>
      <c r="F13" s="162">
        <v>0</v>
      </c>
      <c r="G13" s="161">
        <f>公共预算草案按经济分类!B14</f>
        <v>0</v>
      </c>
      <c r="H13" s="160" t="str">
        <f t="shared" si="1"/>
        <v/>
      </c>
    </row>
    <row r="14" s="148" customFormat="1" customHeight="1" spans="1:8">
      <c r="A14" s="127" t="s">
        <v>40</v>
      </c>
      <c r="B14" s="129"/>
      <c r="C14" s="129"/>
      <c r="D14" s="160" t="str">
        <f t="shared" si="2"/>
        <v/>
      </c>
      <c r="E14" s="127" t="s">
        <v>132</v>
      </c>
      <c r="F14" s="162">
        <v>0</v>
      </c>
      <c r="G14" s="161">
        <f>公共预算草案按经济分类!B15</f>
        <v>0</v>
      </c>
      <c r="H14" s="160" t="str">
        <f t="shared" si="1"/>
        <v/>
      </c>
    </row>
    <row r="15" s="148" customFormat="1" customHeight="1" spans="1:8">
      <c r="A15" s="127" t="s">
        <v>42</v>
      </c>
      <c r="B15" s="129"/>
      <c r="C15" s="129"/>
      <c r="D15" s="160" t="str">
        <f t="shared" si="2"/>
        <v/>
      </c>
      <c r="E15" s="127" t="s">
        <v>133</v>
      </c>
      <c r="F15" s="162">
        <v>0</v>
      </c>
      <c r="G15" s="161">
        <f>公共预算草案按经济分类!B16</f>
        <v>0</v>
      </c>
      <c r="H15" s="160" t="str">
        <f t="shared" si="1"/>
        <v/>
      </c>
    </row>
    <row r="16" s="148" customFormat="1" customHeight="1" spans="1:8">
      <c r="A16" s="127" t="s">
        <v>44</v>
      </c>
      <c r="B16" s="129"/>
      <c r="C16" s="129"/>
      <c r="D16" s="160" t="str">
        <f t="shared" si="2"/>
        <v/>
      </c>
      <c r="E16" s="127" t="s">
        <v>134</v>
      </c>
      <c r="F16" s="162">
        <v>0</v>
      </c>
      <c r="G16" s="161">
        <f>公共预算草案按经济分类!B17</f>
        <v>0</v>
      </c>
      <c r="H16" s="160" t="str">
        <f t="shared" si="1"/>
        <v/>
      </c>
    </row>
    <row r="17" s="148" customFormat="1" customHeight="1" spans="1:8">
      <c r="A17" s="127" t="s">
        <v>46</v>
      </c>
      <c r="B17" s="129"/>
      <c r="C17" s="129"/>
      <c r="D17" s="160" t="str">
        <f t="shared" si="2"/>
        <v/>
      </c>
      <c r="E17" s="127" t="s">
        <v>135</v>
      </c>
      <c r="F17" s="162">
        <v>4.74</v>
      </c>
      <c r="G17" s="161">
        <f>公共预算草案按经济分类!B18</f>
        <v>0</v>
      </c>
      <c r="H17" s="160" t="str">
        <f t="shared" si="1"/>
        <v/>
      </c>
    </row>
    <row r="18" s="148" customFormat="1" customHeight="1" spans="1:8">
      <c r="A18" s="127" t="s">
        <v>48</v>
      </c>
      <c r="B18" s="129"/>
      <c r="C18" s="129"/>
      <c r="D18" s="160" t="str">
        <f t="shared" si="2"/>
        <v/>
      </c>
      <c r="E18" s="127" t="s">
        <v>136</v>
      </c>
      <c r="F18" s="162">
        <v>0</v>
      </c>
      <c r="G18" s="161">
        <f>公共预算草案按经济分类!B19</f>
        <v>0</v>
      </c>
      <c r="H18" s="160" t="str">
        <f t="shared" si="1"/>
        <v/>
      </c>
    </row>
    <row r="19" s="148" customFormat="1" customHeight="1" spans="1:8">
      <c r="A19" s="127" t="s">
        <v>50</v>
      </c>
      <c r="B19" s="129"/>
      <c r="C19" s="129"/>
      <c r="D19" s="160" t="str">
        <f t="shared" si="2"/>
        <v/>
      </c>
      <c r="E19" s="127" t="s">
        <v>137</v>
      </c>
      <c r="F19" s="129">
        <v>0</v>
      </c>
      <c r="G19" s="161">
        <f>公共预算草案按经济分类!B20</f>
        <v>0</v>
      </c>
      <c r="H19" s="160" t="str">
        <f t="shared" si="1"/>
        <v/>
      </c>
    </row>
    <row r="20" s="148" customFormat="1" customHeight="1" spans="1:8">
      <c r="A20" s="127" t="s">
        <v>52</v>
      </c>
      <c r="B20" s="129"/>
      <c r="C20" s="129"/>
      <c r="D20" s="160" t="str">
        <f t="shared" si="2"/>
        <v/>
      </c>
      <c r="E20" s="127" t="s">
        <v>138</v>
      </c>
      <c r="F20" s="162">
        <v>1</v>
      </c>
      <c r="G20" s="161">
        <f>公共预算草案按经济分类!B21</f>
        <v>2</v>
      </c>
      <c r="H20" s="160">
        <f t="shared" si="1"/>
        <v>1</v>
      </c>
    </row>
    <row r="21" s="148" customFormat="1" customHeight="1" spans="1:8">
      <c r="A21" s="127" t="s">
        <v>54</v>
      </c>
      <c r="B21" s="129"/>
      <c r="C21" s="129"/>
      <c r="D21" s="160" t="str">
        <f t="shared" si="2"/>
        <v/>
      </c>
      <c r="E21" s="127" t="s">
        <v>139</v>
      </c>
      <c r="F21" s="162">
        <v>0</v>
      </c>
      <c r="G21" s="161">
        <f>公共预算草案按经济分类!B22</f>
        <v>0</v>
      </c>
      <c r="H21" s="160" t="str">
        <f t="shared" si="1"/>
        <v/>
      </c>
    </row>
    <row r="22" s="148" customFormat="1" customHeight="1" spans="1:8">
      <c r="A22" s="127" t="s">
        <v>56</v>
      </c>
      <c r="B22" s="129"/>
      <c r="C22" s="129"/>
      <c r="D22" s="160" t="str">
        <f t="shared" si="2"/>
        <v/>
      </c>
      <c r="E22" s="127" t="s">
        <v>140</v>
      </c>
      <c r="F22" s="162">
        <v>0</v>
      </c>
      <c r="G22" s="161">
        <f>公共预算草案按经济分类!B23</f>
        <v>0</v>
      </c>
      <c r="H22" s="160" t="str">
        <f t="shared" si="1"/>
        <v/>
      </c>
    </row>
    <row r="23" s="148" customFormat="1" customHeight="1" spans="1:8">
      <c r="A23" s="127" t="s">
        <v>58</v>
      </c>
      <c r="B23" s="161">
        <f>SUM(B24:B29)</f>
        <v>0</v>
      </c>
      <c r="C23" s="161">
        <f>SUM(C24:C29)</f>
        <v>0</v>
      </c>
      <c r="D23" s="160" t="str">
        <f t="shared" si="2"/>
        <v/>
      </c>
      <c r="E23" s="127" t="s">
        <v>141</v>
      </c>
      <c r="F23" s="162">
        <v>0</v>
      </c>
      <c r="G23" s="161">
        <f>公共预算草案按经济分类!B24</f>
        <v>0</v>
      </c>
      <c r="H23" s="160" t="str">
        <f t="shared" si="1"/>
        <v/>
      </c>
    </row>
    <row r="24" s="148" customFormat="1" customHeight="1" spans="1:8">
      <c r="A24" s="125" t="s">
        <v>60</v>
      </c>
      <c r="B24" s="129">
        <f>SUM(B25:B32)</f>
        <v>0</v>
      </c>
      <c r="C24" s="129"/>
      <c r="D24" s="160" t="str">
        <f t="shared" si="2"/>
        <v/>
      </c>
      <c r="E24" s="127" t="s">
        <v>142</v>
      </c>
      <c r="F24" s="163">
        <v>9.92</v>
      </c>
      <c r="G24" s="161">
        <f>公共预算草案按经济分类!B25</f>
        <v>5.66</v>
      </c>
      <c r="H24" s="160">
        <f t="shared" si="1"/>
        <v>-0.429435483870968</v>
      </c>
    </row>
    <row r="25" s="148" customFormat="1" customHeight="1" spans="1:8">
      <c r="A25" s="127" t="s">
        <v>62</v>
      </c>
      <c r="B25" s="129"/>
      <c r="C25" s="129"/>
      <c r="D25" s="160" t="str">
        <f t="shared" si="2"/>
        <v/>
      </c>
      <c r="E25" s="127" t="s">
        <v>143</v>
      </c>
      <c r="F25" s="162">
        <v>0</v>
      </c>
      <c r="G25" s="161">
        <f>公共预算草案按经济分类!B26</f>
        <v>0.5</v>
      </c>
      <c r="H25" s="160" t="str">
        <f t="shared" si="1"/>
        <v/>
      </c>
    </row>
    <row r="26" s="148" customFormat="1" customHeight="1" spans="1:8">
      <c r="A26" s="127" t="s">
        <v>64</v>
      </c>
      <c r="B26" s="129"/>
      <c r="C26" s="129"/>
      <c r="D26" s="160" t="str">
        <f t="shared" si="2"/>
        <v/>
      </c>
      <c r="E26" s="127" t="s">
        <v>144</v>
      </c>
      <c r="F26" s="162">
        <v>133.13</v>
      </c>
      <c r="G26" s="161">
        <f>公共预算草案按经济分类!B27</f>
        <v>181.01</v>
      </c>
      <c r="H26" s="160">
        <f t="shared" si="1"/>
        <v>0.359648463907459</v>
      </c>
    </row>
    <row r="27" s="148" customFormat="1" customHeight="1" spans="1:8">
      <c r="A27" s="127" t="s">
        <v>66</v>
      </c>
      <c r="B27" s="129"/>
      <c r="C27" s="129"/>
      <c r="D27" s="160" t="str">
        <f t="shared" si="2"/>
        <v/>
      </c>
      <c r="E27" s="127" t="s">
        <v>145</v>
      </c>
      <c r="F27" s="162">
        <v>2</v>
      </c>
      <c r="G27" s="161">
        <f>公共预算草案按经济分类!B28</f>
        <v>2</v>
      </c>
      <c r="H27" s="160">
        <f t="shared" si="1"/>
        <v>0</v>
      </c>
    </row>
    <row r="28" s="148" customFormat="1" customHeight="1" spans="1:8">
      <c r="A28" s="127" t="s">
        <v>68</v>
      </c>
      <c r="B28" s="129"/>
      <c r="C28" s="129"/>
      <c r="D28" s="160" t="str">
        <f t="shared" si="2"/>
        <v/>
      </c>
      <c r="E28" s="127" t="s">
        <v>146</v>
      </c>
      <c r="F28" s="161"/>
      <c r="G28" s="161">
        <f>公共预算草案按经济分类!B29</f>
        <v>0</v>
      </c>
      <c r="H28" s="160" t="str">
        <f t="shared" si="1"/>
        <v/>
      </c>
    </row>
    <row r="29" s="148" customFormat="1" customHeight="1" spans="1:8">
      <c r="A29" s="127" t="s">
        <v>69</v>
      </c>
      <c r="B29" s="129"/>
      <c r="C29" s="129"/>
      <c r="D29" s="160" t="str">
        <f t="shared" si="2"/>
        <v/>
      </c>
      <c r="E29" s="127" t="s">
        <v>147</v>
      </c>
      <c r="F29" s="162"/>
      <c r="G29" s="161">
        <f>公共预算草案按经济分类!B30</f>
        <v>0</v>
      </c>
      <c r="H29" s="160" t="str">
        <f t="shared" si="1"/>
        <v/>
      </c>
    </row>
    <row r="30" s="148" customFormat="1" customHeight="1" spans="1:8">
      <c r="A30" s="127" t="s">
        <v>70</v>
      </c>
      <c r="B30" s="129"/>
      <c r="C30" s="129"/>
      <c r="D30" s="160" t="str">
        <f t="shared" si="2"/>
        <v/>
      </c>
      <c r="E30" s="127" t="s">
        <v>148</v>
      </c>
      <c r="F30" s="162"/>
      <c r="G30" s="161">
        <f>公共预算草案按经济分类!B31</f>
        <v>0</v>
      </c>
      <c r="H30" s="160" t="str">
        <f t="shared" si="1"/>
        <v/>
      </c>
    </row>
    <row r="31" s="148" customFormat="1" customHeight="1" spans="1:8">
      <c r="A31" s="127" t="s">
        <v>72</v>
      </c>
      <c r="B31" s="161"/>
      <c r="C31" s="161"/>
      <c r="D31" s="160" t="str">
        <f t="shared" si="2"/>
        <v/>
      </c>
      <c r="E31" s="127" t="s">
        <v>149</v>
      </c>
      <c r="F31" s="162"/>
      <c r="G31" s="161">
        <f>公共预算草案按经济分类!B32</f>
        <v>0</v>
      </c>
      <c r="H31" s="160" t="str">
        <f t="shared" si="1"/>
        <v/>
      </c>
    </row>
    <row r="32" s="148" customFormat="1" customHeight="1" spans="1:8">
      <c r="A32" s="127" t="s">
        <v>73</v>
      </c>
      <c r="B32" s="129"/>
      <c r="C32" s="129"/>
      <c r="D32" s="160" t="str">
        <f t="shared" si="2"/>
        <v/>
      </c>
      <c r="E32" s="129" t="s">
        <v>150</v>
      </c>
      <c r="F32" s="162"/>
      <c r="G32" s="161">
        <f>公共预算草案按经济分类!B33</f>
        <v>0</v>
      </c>
      <c r="H32" s="160" t="str">
        <f t="shared" si="1"/>
        <v/>
      </c>
    </row>
    <row r="33" s="148" customFormat="1" customHeight="1" spans="1:8">
      <c r="A33" s="129"/>
      <c r="B33" s="129"/>
      <c r="C33" s="129"/>
      <c r="D33" s="160" t="str">
        <f t="shared" si="2"/>
        <v/>
      </c>
      <c r="E33" s="129" t="s">
        <v>151</v>
      </c>
      <c r="F33" s="162"/>
      <c r="G33" s="161">
        <f>公共预算草案按经济分类!B34</f>
        <v>0</v>
      </c>
      <c r="H33" s="160" t="str">
        <f t="shared" si="1"/>
        <v/>
      </c>
    </row>
    <row r="34" s="148" customFormat="1" customHeight="1" spans="1:8">
      <c r="A34" s="129"/>
      <c r="B34" s="129"/>
      <c r="C34" s="129"/>
      <c r="D34" s="160"/>
      <c r="E34" s="161" t="s">
        <v>152</v>
      </c>
      <c r="F34" s="162">
        <v>2</v>
      </c>
      <c r="G34" s="161">
        <v>2</v>
      </c>
      <c r="H34" s="160"/>
    </row>
    <row r="35" s="148" customFormat="1" customHeight="1" spans="1:8">
      <c r="A35" s="129"/>
      <c r="B35" s="129"/>
      <c r="C35" s="129"/>
      <c r="D35" s="160"/>
      <c r="E35" s="129" t="s">
        <v>153</v>
      </c>
      <c r="F35" s="162">
        <v>2</v>
      </c>
      <c r="G35" s="161">
        <v>2</v>
      </c>
      <c r="H35" s="160"/>
    </row>
    <row r="36" s="148" customFormat="1" customHeight="1" spans="1:8">
      <c r="A36" s="129"/>
      <c r="B36" s="129"/>
      <c r="C36" s="129"/>
      <c r="D36" s="160" t="str">
        <f t="shared" ref="D36:D45" si="3">IF(OR(VALUE(C36)=0,ISERROR(C36/B36-1)),"",C36/B36-1)</f>
        <v/>
      </c>
      <c r="E36" s="130" t="s">
        <v>154</v>
      </c>
      <c r="F36" s="163">
        <f>SUM(F37:F42)</f>
        <v>43.95</v>
      </c>
      <c r="G36" s="161">
        <f>公共预算草案按经济分类!B37</f>
        <v>45.28</v>
      </c>
      <c r="H36" s="160">
        <f>IF(OR(VALUE(G36)=0,ISERROR(G36/F36-1)),"",G36/F36-1)</f>
        <v>0.0302616609783846</v>
      </c>
    </row>
    <row r="37" s="148" customFormat="1" customHeight="1" spans="1:8">
      <c r="A37" s="129"/>
      <c r="B37" s="129"/>
      <c r="C37" s="129"/>
      <c r="D37" s="160" t="str">
        <f t="shared" si="3"/>
        <v/>
      </c>
      <c r="E37" s="132" t="s">
        <v>155</v>
      </c>
      <c r="F37" s="129">
        <v>43.95</v>
      </c>
      <c r="G37" s="161">
        <f>公共预算草案按经济分类!B38</f>
        <v>45.28</v>
      </c>
      <c r="H37" s="160">
        <f>IF(OR(VALUE(G37)=0,ISERROR(G37/F37-1)),"",G37/F37-1)</f>
        <v>0.0302616609783846</v>
      </c>
    </row>
    <row r="38" s="148" customFormat="1" customHeight="1" spans="1:8">
      <c r="A38" s="129"/>
      <c r="B38" s="129"/>
      <c r="C38" s="129"/>
      <c r="D38" s="160" t="str">
        <f t="shared" si="3"/>
        <v/>
      </c>
      <c r="E38" s="134" t="s">
        <v>156</v>
      </c>
      <c r="F38" s="161"/>
      <c r="G38" s="161">
        <f>公共预算草案按经济分类!B39</f>
        <v>0</v>
      </c>
      <c r="H38" s="160" t="str">
        <f>IF(OR(VALUE(G38)=0,ISERROR(G38/F38-1)),"",G38/F38-1)</f>
        <v/>
      </c>
    </row>
    <row r="39" s="148" customFormat="1" customHeight="1" spans="1:8">
      <c r="A39" s="164"/>
      <c r="B39" s="164"/>
      <c r="C39" s="164"/>
      <c r="D39" s="160" t="str">
        <f t="shared" si="3"/>
        <v/>
      </c>
      <c r="E39" s="132" t="s">
        <v>157</v>
      </c>
      <c r="F39" s="129"/>
      <c r="G39" s="161">
        <f>公共预算草案按经济分类!B40</f>
        <v>0</v>
      </c>
      <c r="H39" s="160" t="str">
        <f>IF(OR(VALUE(G39)=0,ISERROR(G39/F39-1)),"",G39/F39-1)</f>
        <v/>
      </c>
    </row>
    <row r="40" s="148" customFormat="1" customHeight="1" spans="1:8">
      <c r="A40" s="164"/>
      <c r="B40" s="164"/>
      <c r="C40" s="164"/>
      <c r="D40" s="160" t="str">
        <f t="shared" si="3"/>
        <v/>
      </c>
      <c r="E40" s="132" t="s">
        <v>158</v>
      </c>
      <c r="F40" s="129"/>
      <c r="G40" s="161">
        <f>公共预算草案按经济分类!B41</f>
        <v>0</v>
      </c>
      <c r="H40" s="160" t="str">
        <f>IF(OR(VALUE(G40)=0,ISERROR(G40/F40-1)),"",G40/F40-1)</f>
        <v/>
      </c>
    </row>
    <row r="41" s="148" customFormat="1" customHeight="1" spans="1:8">
      <c r="A41" s="129"/>
      <c r="B41" s="129"/>
      <c r="C41" s="129"/>
      <c r="D41" s="160" t="str">
        <f t="shared" si="3"/>
        <v/>
      </c>
      <c r="E41" s="132" t="s">
        <v>159</v>
      </c>
      <c r="F41" s="129"/>
      <c r="G41" s="161">
        <f>公共预算草案按经济分类!B42</f>
        <v>0</v>
      </c>
      <c r="H41" s="160" t="str">
        <f t="shared" ref="H41:H72" si="4">IF(OR(VALUE(G41)=0,ISERROR(G41/F41-1)),"",G41/F41-1)</f>
        <v/>
      </c>
    </row>
    <row r="42" s="148" customFormat="1" customHeight="1" spans="1:8">
      <c r="A42" s="129"/>
      <c r="B42" s="129"/>
      <c r="C42" s="129"/>
      <c r="D42" s="160" t="str">
        <f t="shared" si="3"/>
        <v/>
      </c>
      <c r="E42" s="132" t="s">
        <v>160</v>
      </c>
      <c r="F42" s="129"/>
      <c r="G42" s="161">
        <f>公共预算草案按经济分类!B43</f>
        <v>0</v>
      </c>
      <c r="H42" s="160" t="str">
        <f t="shared" si="4"/>
        <v/>
      </c>
    </row>
    <row r="43" s="148" customFormat="1" customHeight="1" spans="1:8">
      <c r="A43" s="129"/>
      <c r="B43" s="129"/>
      <c r="C43" s="129"/>
      <c r="D43" s="160" t="str">
        <f t="shared" si="3"/>
        <v/>
      </c>
      <c r="E43" s="130" t="s">
        <v>161</v>
      </c>
      <c r="F43" s="161">
        <f>SUM(F44:F63)</f>
        <v>112.05</v>
      </c>
      <c r="G43" s="161">
        <f>公共预算草案按经济分类!B44</f>
        <v>131.29</v>
      </c>
      <c r="H43" s="160">
        <f t="shared" si="4"/>
        <v>0.171709058456047</v>
      </c>
    </row>
    <row r="44" s="148" customFormat="1" customHeight="1" spans="1:8">
      <c r="A44" s="129"/>
      <c r="B44" s="129"/>
      <c r="C44" s="129"/>
      <c r="D44" s="160" t="str">
        <f t="shared" si="3"/>
        <v/>
      </c>
      <c r="E44" s="132" t="s">
        <v>162</v>
      </c>
      <c r="F44" s="129">
        <v>12.27</v>
      </c>
      <c r="G44" s="161">
        <f>公共预算草案按经济分类!B45</f>
        <v>19.6</v>
      </c>
      <c r="H44" s="160">
        <f t="shared" si="4"/>
        <v>0.597392013039935</v>
      </c>
    </row>
    <row r="45" s="148" customFormat="1" customHeight="1" spans="1:8">
      <c r="A45" s="129"/>
      <c r="B45" s="129"/>
      <c r="C45" s="129"/>
      <c r="D45" s="160" t="str">
        <f t="shared" si="3"/>
        <v/>
      </c>
      <c r="E45" s="132" t="s">
        <v>163</v>
      </c>
      <c r="F45" s="129">
        <v>0</v>
      </c>
      <c r="G45" s="161">
        <f>公共预算草案按经济分类!B46</f>
        <v>0</v>
      </c>
      <c r="H45" s="160" t="str">
        <f t="shared" si="4"/>
        <v/>
      </c>
    </row>
    <row r="46" s="148" customFormat="1" customHeight="1" spans="1:8">
      <c r="A46" s="129"/>
      <c r="B46" s="129"/>
      <c r="C46" s="129"/>
      <c r="D46" s="160" t="str">
        <f t="shared" ref="D46:D77" si="5">IF(OR(VALUE(C46)=0,ISERROR(C46/B46-1)),"",C46/B46-1)</f>
        <v/>
      </c>
      <c r="E46" s="132" t="s">
        <v>164</v>
      </c>
      <c r="F46" s="129">
        <v>0</v>
      </c>
      <c r="G46" s="161">
        <f>公共预算草案按经济分类!B47</f>
        <v>0</v>
      </c>
      <c r="H46" s="160" t="str">
        <f t="shared" si="4"/>
        <v/>
      </c>
    </row>
    <row r="47" s="148" customFormat="1" customHeight="1" spans="1:8">
      <c r="A47" s="129"/>
      <c r="B47" s="129"/>
      <c r="C47" s="129"/>
      <c r="D47" s="160" t="str">
        <f t="shared" si="5"/>
        <v/>
      </c>
      <c r="E47" s="132" t="s">
        <v>165</v>
      </c>
      <c r="F47" s="129">
        <v>72.88</v>
      </c>
      <c r="G47" s="161">
        <f>公共预算草案按经济分类!B48</f>
        <v>72.58</v>
      </c>
      <c r="H47" s="160">
        <f t="shared" si="4"/>
        <v>-0.0041163556531284</v>
      </c>
    </row>
    <row r="48" s="148" customFormat="1" customHeight="1" spans="1:8">
      <c r="A48" s="129"/>
      <c r="B48" s="129"/>
      <c r="C48" s="129"/>
      <c r="D48" s="160" t="str">
        <f t="shared" si="5"/>
        <v/>
      </c>
      <c r="E48" s="132" t="s">
        <v>166</v>
      </c>
      <c r="F48" s="129">
        <v>0</v>
      </c>
      <c r="G48" s="161">
        <f>公共预算草案按经济分类!B49</f>
        <v>0</v>
      </c>
      <c r="H48" s="160" t="str">
        <f t="shared" si="4"/>
        <v/>
      </c>
    </row>
    <row r="49" s="148" customFormat="1" customHeight="1" spans="1:8">
      <c r="A49" s="129"/>
      <c r="B49" s="129"/>
      <c r="C49" s="129"/>
      <c r="D49" s="160" t="str">
        <f t="shared" si="5"/>
        <v/>
      </c>
      <c r="E49" s="132" t="s">
        <v>167</v>
      </c>
      <c r="F49" s="129">
        <v>0</v>
      </c>
      <c r="G49" s="161">
        <f>公共预算草案按经济分类!B50</f>
        <v>0</v>
      </c>
      <c r="H49" s="160" t="str">
        <f t="shared" si="4"/>
        <v/>
      </c>
    </row>
    <row r="50" s="148" customFormat="1" customHeight="1" spans="1:8">
      <c r="A50" s="129"/>
      <c r="B50" s="129"/>
      <c r="C50" s="129"/>
      <c r="D50" s="160" t="str">
        <f t="shared" si="5"/>
        <v/>
      </c>
      <c r="E50" s="132" t="s">
        <v>168</v>
      </c>
      <c r="F50" s="129">
        <v>1.8</v>
      </c>
      <c r="G50" s="161">
        <f>公共预算草案按经济分类!B51</f>
        <v>22.32</v>
      </c>
      <c r="H50" s="160">
        <f t="shared" si="4"/>
        <v>11.4</v>
      </c>
    </row>
    <row r="51" s="148" customFormat="1" customHeight="1" spans="1:8">
      <c r="A51" s="129"/>
      <c r="B51" s="129"/>
      <c r="C51" s="129"/>
      <c r="D51" s="160" t="str">
        <f t="shared" si="5"/>
        <v/>
      </c>
      <c r="E51" s="132" t="s">
        <v>169</v>
      </c>
      <c r="F51" s="161">
        <v>1</v>
      </c>
      <c r="G51" s="161">
        <f>公共预算草案按经济分类!B52</f>
        <v>10.86</v>
      </c>
      <c r="H51" s="160">
        <f t="shared" si="4"/>
        <v>9.86</v>
      </c>
    </row>
    <row r="52" s="148" customFormat="1" customHeight="1" spans="1:8">
      <c r="A52" s="129"/>
      <c r="B52" s="129"/>
      <c r="C52" s="129"/>
      <c r="D52" s="160" t="str">
        <f t="shared" si="5"/>
        <v/>
      </c>
      <c r="E52" s="132" t="s">
        <v>170</v>
      </c>
      <c r="F52" s="129"/>
      <c r="G52" s="161">
        <f>公共预算草案按经济分类!B53</f>
        <v>0</v>
      </c>
      <c r="H52" s="160" t="str">
        <f t="shared" si="4"/>
        <v/>
      </c>
    </row>
    <row r="53" s="148" customFormat="1" customHeight="1" spans="1:8">
      <c r="A53" s="129"/>
      <c r="B53" s="129"/>
      <c r="C53" s="129"/>
      <c r="D53" s="160" t="str">
        <f t="shared" si="5"/>
        <v/>
      </c>
      <c r="E53" s="132" t="s">
        <v>171</v>
      </c>
      <c r="F53" s="129"/>
      <c r="G53" s="161">
        <f>公共预算草案按经济分类!B54</f>
        <v>0</v>
      </c>
      <c r="H53" s="160" t="str">
        <f t="shared" si="4"/>
        <v/>
      </c>
    </row>
    <row r="54" s="148" customFormat="1" customHeight="1" spans="1:8">
      <c r="A54" s="129"/>
      <c r="B54" s="129"/>
      <c r="C54" s="129"/>
      <c r="D54" s="160" t="str">
        <f t="shared" si="5"/>
        <v/>
      </c>
      <c r="E54" s="132" t="s">
        <v>172</v>
      </c>
      <c r="F54" s="129"/>
      <c r="G54" s="161">
        <f>公共预算草案按经济分类!B55</f>
        <v>0</v>
      </c>
      <c r="H54" s="160" t="str">
        <f t="shared" si="4"/>
        <v/>
      </c>
    </row>
    <row r="55" s="148" customFormat="1" customHeight="1" spans="1:8">
      <c r="A55" s="129"/>
      <c r="B55" s="129"/>
      <c r="C55" s="129"/>
      <c r="D55" s="160" t="str">
        <f t="shared" si="5"/>
        <v/>
      </c>
      <c r="E55" s="132" t="s">
        <v>173</v>
      </c>
      <c r="F55" s="129"/>
      <c r="G55" s="161">
        <f>公共预算草案按经济分类!B56</f>
        <v>0</v>
      </c>
      <c r="H55" s="160" t="str">
        <f t="shared" si="4"/>
        <v/>
      </c>
    </row>
    <row r="56" s="148" customFormat="1" customHeight="1" spans="1:8">
      <c r="A56" s="129"/>
      <c r="B56" s="129"/>
      <c r="C56" s="129"/>
      <c r="D56" s="160" t="str">
        <f t="shared" si="5"/>
        <v/>
      </c>
      <c r="E56" s="132" t="s">
        <v>174</v>
      </c>
      <c r="F56" s="129"/>
      <c r="G56" s="161">
        <f>公共预算草案按经济分类!B57</f>
        <v>0</v>
      </c>
      <c r="H56" s="160" t="str">
        <f t="shared" si="4"/>
        <v/>
      </c>
    </row>
    <row r="57" s="148" customFormat="1" customHeight="1" spans="1:8">
      <c r="A57" s="129"/>
      <c r="B57" s="129"/>
      <c r="C57" s="129"/>
      <c r="D57" s="160" t="str">
        <f t="shared" si="5"/>
        <v/>
      </c>
      <c r="E57" s="132" t="s">
        <v>175</v>
      </c>
      <c r="F57" s="129"/>
      <c r="G57" s="161">
        <f>公共预算草案按经济分类!B58</f>
        <v>0</v>
      </c>
      <c r="H57" s="160" t="str">
        <f t="shared" si="4"/>
        <v/>
      </c>
    </row>
    <row r="58" s="148" customFormat="1" customHeight="1" spans="1:8">
      <c r="A58" s="129"/>
      <c r="B58" s="129"/>
      <c r="C58" s="129"/>
      <c r="D58" s="160" t="str">
        <f t="shared" si="5"/>
        <v/>
      </c>
      <c r="E58" s="132" t="s">
        <v>176</v>
      </c>
      <c r="F58" s="129"/>
      <c r="G58" s="161">
        <f>公共预算草案按经济分类!B59</f>
        <v>0</v>
      </c>
      <c r="H58" s="160" t="str">
        <f t="shared" si="4"/>
        <v/>
      </c>
    </row>
    <row r="59" s="148" customFormat="1" customHeight="1" spans="1:8">
      <c r="A59" s="129"/>
      <c r="B59" s="129"/>
      <c r="C59" s="129"/>
      <c r="D59" s="160" t="str">
        <f t="shared" si="5"/>
        <v/>
      </c>
      <c r="E59" s="132" t="s">
        <v>177</v>
      </c>
      <c r="F59" s="129"/>
      <c r="G59" s="161">
        <f>公共预算草案按经济分类!B60</f>
        <v>0</v>
      </c>
      <c r="H59" s="160" t="str">
        <f t="shared" si="4"/>
        <v/>
      </c>
    </row>
    <row r="60" s="148" customFormat="1" customHeight="1" spans="1:8">
      <c r="A60" s="129"/>
      <c r="B60" s="129"/>
      <c r="C60" s="129"/>
      <c r="D60" s="160" t="str">
        <f t="shared" si="5"/>
        <v/>
      </c>
      <c r="E60" s="132" t="s">
        <v>178</v>
      </c>
      <c r="F60" s="129"/>
      <c r="G60" s="161">
        <f>公共预算草案按经济分类!B61</f>
        <v>0</v>
      </c>
      <c r="H60" s="160" t="str">
        <f t="shared" si="4"/>
        <v/>
      </c>
    </row>
    <row r="61" s="148" customFormat="1" customHeight="1" spans="1:8">
      <c r="A61" s="129"/>
      <c r="B61" s="129"/>
      <c r="C61" s="129"/>
      <c r="D61" s="160" t="str">
        <f t="shared" si="5"/>
        <v/>
      </c>
      <c r="E61" s="132" t="s">
        <v>179</v>
      </c>
      <c r="F61" s="161"/>
      <c r="G61" s="161">
        <f>公共预算草案按经济分类!B62</f>
        <v>0</v>
      </c>
      <c r="H61" s="160" t="str">
        <f t="shared" si="4"/>
        <v/>
      </c>
    </row>
    <row r="62" s="148" customFormat="1" customHeight="1" spans="1:8">
      <c r="A62" s="129"/>
      <c r="B62" s="129"/>
      <c r="C62" s="129"/>
      <c r="D62" s="160" t="str">
        <f t="shared" si="5"/>
        <v/>
      </c>
      <c r="E62" s="132" t="s">
        <v>180</v>
      </c>
      <c r="F62" s="161"/>
      <c r="G62" s="161">
        <f>公共预算草案按经济分类!B63</f>
        <v>0</v>
      </c>
      <c r="H62" s="160" t="str">
        <f t="shared" si="4"/>
        <v/>
      </c>
    </row>
    <row r="63" s="148" customFormat="1" customHeight="1" spans="1:8">
      <c r="A63" s="129"/>
      <c r="B63" s="129"/>
      <c r="C63" s="129"/>
      <c r="D63" s="160" t="str">
        <f t="shared" si="5"/>
        <v/>
      </c>
      <c r="E63" s="132" t="s">
        <v>181</v>
      </c>
      <c r="F63" s="129">
        <v>24.1</v>
      </c>
      <c r="G63" s="161">
        <f>公共预算草案按经济分类!B64</f>
        <v>5.93</v>
      </c>
      <c r="H63" s="160">
        <f t="shared" si="4"/>
        <v>-0.753941908713693</v>
      </c>
    </row>
    <row r="64" s="148" customFormat="1" customHeight="1" spans="1:8">
      <c r="A64" s="129"/>
      <c r="B64" s="129"/>
      <c r="C64" s="129"/>
      <c r="D64" s="160" t="str">
        <f t="shared" si="5"/>
        <v/>
      </c>
      <c r="E64" s="130" t="s">
        <v>182</v>
      </c>
      <c r="F64" s="161">
        <f>SUM(F65:F77)</f>
        <v>0.98</v>
      </c>
      <c r="G64" s="161">
        <f>公共预算草案按经济分类!B65</f>
        <v>40.845</v>
      </c>
      <c r="H64" s="160">
        <f t="shared" si="4"/>
        <v>40.6785714285714</v>
      </c>
    </row>
    <row r="65" s="148" customFormat="1" customHeight="1" spans="1:8">
      <c r="A65" s="129"/>
      <c r="B65" s="129"/>
      <c r="C65" s="129"/>
      <c r="D65" s="160" t="str">
        <f t="shared" si="5"/>
        <v/>
      </c>
      <c r="E65" s="132" t="s">
        <v>183</v>
      </c>
      <c r="F65" s="129"/>
      <c r="G65" s="161">
        <f>公共预算草案按经济分类!B66</f>
        <v>0.5</v>
      </c>
      <c r="H65" s="160" t="str">
        <f t="shared" si="4"/>
        <v/>
      </c>
    </row>
    <row r="66" s="148" customFormat="1" customHeight="1" spans="1:8">
      <c r="A66" s="129"/>
      <c r="B66" s="129"/>
      <c r="C66" s="129"/>
      <c r="D66" s="160" t="str">
        <f t="shared" si="5"/>
        <v/>
      </c>
      <c r="E66" s="132" t="s">
        <v>184</v>
      </c>
      <c r="F66" s="129"/>
      <c r="G66" s="161">
        <f>公共预算草案按经济分类!B67</f>
        <v>0</v>
      </c>
      <c r="H66" s="160" t="str">
        <f t="shared" si="4"/>
        <v/>
      </c>
    </row>
    <row r="67" s="148" customFormat="1" customHeight="1" spans="1:8">
      <c r="A67" s="129"/>
      <c r="B67" s="129"/>
      <c r="C67" s="129"/>
      <c r="D67" s="160" t="str">
        <f t="shared" si="5"/>
        <v/>
      </c>
      <c r="E67" s="132" t="s">
        <v>185</v>
      </c>
      <c r="F67" s="129"/>
      <c r="G67" s="161">
        <f>公共预算草案按经济分类!B68</f>
        <v>0</v>
      </c>
      <c r="H67" s="160" t="str">
        <f t="shared" si="4"/>
        <v/>
      </c>
    </row>
    <row r="68" s="148" customFormat="1" customHeight="1" spans="1:8">
      <c r="A68" s="129"/>
      <c r="B68" s="129"/>
      <c r="C68" s="129"/>
      <c r="D68" s="160" t="str">
        <f t="shared" si="5"/>
        <v/>
      </c>
      <c r="E68" s="132" t="s">
        <v>186</v>
      </c>
      <c r="F68" s="129"/>
      <c r="G68" s="161">
        <f>公共预算草案按经济分类!B69</f>
        <v>0</v>
      </c>
      <c r="H68" s="160" t="str">
        <f t="shared" si="4"/>
        <v/>
      </c>
    </row>
    <row r="69" s="148" customFormat="1" customHeight="1" spans="1:8">
      <c r="A69" s="129"/>
      <c r="B69" s="129"/>
      <c r="C69" s="129"/>
      <c r="D69" s="160" t="str">
        <f t="shared" si="5"/>
        <v/>
      </c>
      <c r="E69" s="132" t="s">
        <v>187</v>
      </c>
      <c r="F69" s="129"/>
      <c r="G69" s="161">
        <f>公共预算草案按经济分类!B70</f>
        <v>0</v>
      </c>
      <c r="H69" s="160" t="str">
        <f t="shared" si="4"/>
        <v/>
      </c>
    </row>
    <row r="70" s="148" customFormat="1" customHeight="1" spans="1:8">
      <c r="A70" s="129"/>
      <c r="B70" s="129"/>
      <c r="C70" s="129"/>
      <c r="D70" s="160" t="str">
        <f t="shared" si="5"/>
        <v/>
      </c>
      <c r="E70" s="132" t="s">
        <v>188</v>
      </c>
      <c r="F70" s="129">
        <v>0.98</v>
      </c>
      <c r="G70" s="161">
        <f>公共预算草案按经济分类!B71</f>
        <v>0.98</v>
      </c>
      <c r="H70" s="160">
        <f t="shared" si="4"/>
        <v>0</v>
      </c>
    </row>
    <row r="71" s="148" customFormat="1" customHeight="1" spans="1:8">
      <c r="A71" s="129"/>
      <c r="B71" s="129"/>
      <c r="C71" s="129"/>
      <c r="D71" s="160" t="str">
        <f t="shared" si="5"/>
        <v/>
      </c>
      <c r="E71" s="132" t="s">
        <v>189</v>
      </c>
      <c r="F71" s="129"/>
      <c r="G71" s="161">
        <f>公共预算草案按经济分类!B72</f>
        <v>39.365</v>
      </c>
      <c r="H71" s="160" t="str">
        <f t="shared" si="4"/>
        <v/>
      </c>
    </row>
    <row r="72" s="148" customFormat="1" customHeight="1" spans="1:8">
      <c r="A72" s="129"/>
      <c r="B72" s="129"/>
      <c r="C72" s="129"/>
      <c r="D72" s="160" t="str">
        <f t="shared" si="5"/>
        <v/>
      </c>
      <c r="E72" s="132" t="s">
        <v>190</v>
      </c>
      <c r="F72" s="129"/>
      <c r="G72" s="161">
        <f>公共预算草案按经济分类!B73</f>
        <v>0</v>
      </c>
      <c r="H72" s="160" t="str">
        <f t="shared" si="4"/>
        <v/>
      </c>
    </row>
    <row r="73" s="148" customFormat="1" customHeight="1" spans="1:8">
      <c r="A73" s="129"/>
      <c r="B73" s="129"/>
      <c r="C73" s="129"/>
      <c r="D73" s="160" t="str">
        <f t="shared" si="5"/>
        <v/>
      </c>
      <c r="E73" s="132" t="s">
        <v>191</v>
      </c>
      <c r="F73" s="129"/>
      <c r="G73" s="161">
        <f>公共预算草案按经济分类!B74</f>
        <v>0</v>
      </c>
      <c r="H73" s="160" t="str">
        <f t="shared" ref="H73:H78" si="6">IF(OR(VALUE(G73)=0,ISERROR(G73/F73-1)),"",G73/F73-1)</f>
        <v/>
      </c>
    </row>
    <row r="74" s="148" customFormat="1" customHeight="1" spans="1:8">
      <c r="A74" s="129"/>
      <c r="B74" s="129"/>
      <c r="C74" s="129"/>
      <c r="D74" s="160" t="str">
        <f t="shared" si="5"/>
        <v/>
      </c>
      <c r="E74" s="132" t="s">
        <v>192</v>
      </c>
      <c r="F74" s="129"/>
      <c r="G74" s="161">
        <f>公共预算草案按经济分类!B75</f>
        <v>0</v>
      </c>
      <c r="H74" s="160" t="str">
        <f t="shared" si="6"/>
        <v/>
      </c>
    </row>
    <row r="75" s="148" customFormat="1" customHeight="1" spans="1:8">
      <c r="A75" s="129"/>
      <c r="B75" s="129"/>
      <c r="C75" s="129"/>
      <c r="D75" s="160" t="str">
        <f t="shared" si="5"/>
        <v/>
      </c>
      <c r="E75" s="132" t="s">
        <v>193</v>
      </c>
      <c r="F75" s="129"/>
      <c r="G75" s="161">
        <f>公共预算草案按经济分类!B76</f>
        <v>0</v>
      </c>
      <c r="H75" s="160" t="str">
        <f t="shared" si="6"/>
        <v/>
      </c>
    </row>
    <row r="76" s="148" customFormat="1" customHeight="1" spans="1:8">
      <c r="A76" s="129"/>
      <c r="B76" s="129"/>
      <c r="C76" s="129"/>
      <c r="D76" s="160" t="str">
        <f t="shared" si="5"/>
        <v/>
      </c>
      <c r="E76" s="132" t="s">
        <v>194</v>
      </c>
      <c r="F76" s="129"/>
      <c r="G76" s="161">
        <f>公共预算草案按经济分类!B77</f>
        <v>0</v>
      </c>
      <c r="H76" s="160" t="str">
        <f t="shared" si="6"/>
        <v/>
      </c>
    </row>
    <row r="77" s="148" customFormat="1" customHeight="1" spans="1:8">
      <c r="A77" s="129"/>
      <c r="B77" s="129"/>
      <c r="C77" s="129"/>
      <c r="D77" s="160" t="str">
        <f t="shared" si="5"/>
        <v/>
      </c>
      <c r="E77" s="132" t="s">
        <v>195</v>
      </c>
      <c r="F77" s="129"/>
      <c r="G77" s="161">
        <f>公共预算草案按经济分类!B78</f>
        <v>0</v>
      </c>
      <c r="H77" s="160" t="str">
        <f t="shared" si="6"/>
        <v/>
      </c>
    </row>
    <row r="78" s="148" customFormat="1" customHeight="1" spans="1:8">
      <c r="A78" s="129"/>
      <c r="B78" s="129"/>
      <c r="C78" s="129"/>
      <c r="D78" s="160"/>
      <c r="E78" s="130" t="s">
        <v>196</v>
      </c>
      <c r="F78" s="129"/>
      <c r="G78" s="161">
        <f>公共预算草案按经济分类!B79</f>
        <v>1.5</v>
      </c>
      <c r="H78" s="160" t="str">
        <f t="shared" si="6"/>
        <v/>
      </c>
    </row>
    <row r="79" s="148" customFormat="1" customHeight="1" spans="1:8">
      <c r="A79" s="129"/>
      <c r="B79" s="129"/>
      <c r="C79" s="129"/>
      <c r="D79" s="160"/>
      <c r="E79" s="132" t="s">
        <v>197</v>
      </c>
      <c r="F79" s="129"/>
      <c r="G79" s="161">
        <f>公共预算草案按经济分类!B80</f>
        <v>1.5</v>
      </c>
      <c r="H79" s="160"/>
    </row>
    <row r="80" s="148" customFormat="1" customHeight="1" spans="1:8">
      <c r="A80" s="129"/>
      <c r="B80" s="129"/>
      <c r="C80" s="129"/>
      <c r="D80" s="160" t="str">
        <f>IF(OR(VALUE(C80)=0,ISERROR(C80/B80-1)),"",C80/B80-1)</f>
        <v/>
      </c>
      <c r="E80" s="130" t="s">
        <v>198</v>
      </c>
      <c r="F80" s="161">
        <f>SUM(F81:F90)</f>
        <v>346.68</v>
      </c>
      <c r="G80" s="161">
        <f>公共预算草案按经济分类!B81</f>
        <v>280.4437</v>
      </c>
      <c r="H80" s="160">
        <f>IF(OR(VALUE(G80)=0,ISERROR(G80/F80-1)),"",G80/F80-1)</f>
        <v>-0.191058901580708</v>
      </c>
    </row>
    <row r="81" s="148" customFormat="1" customHeight="1" spans="1:8">
      <c r="A81" s="129"/>
      <c r="B81" s="129"/>
      <c r="C81" s="129"/>
      <c r="D81" s="160" t="str">
        <f>IF(OR(VALUE(C81)=0,ISERROR(C81/B81-1)),"",C81/B81-1)</f>
        <v/>
      </c>
      <c r="E81" s="132" t="s">
        <v>199</v>
      </c>
      <c r="F81" s="129">
        <v>326.02</v>
      </c>
      <c r="G81" s="161">
        <f>公共预算草案按经济分类!B82</f>
        <v>237.0857</v>
      </c>
      <c r="H81" s="160">
        <f>IF(OR(VALUE(G81)=0,ISERROR(G81/F81-1)),"",G81/F81-1)</f>
        <v>-0.272787865775106</v>
      </c>
    </row>
    <row r="82" s="148" customFormat="1" customHeight="1" spans="1:8">
      <c r="A82" s="129"/>
      <c r="B82" s="129"/>
      <c r="C82" s="129"/>
      <c r="D82" s="160" t="str">
        <f>IF(OR(VALUE(C82)=0,ISERROR(C82/B82-1)),"",C82/B82-1)</f>
        <v/>
      </c>
      <c r="E82" s="132" t="s">
        <v>200</v>
      </c>
      <c r="F82" s="129">
        <v>4.6</v>
      </c>
      <c r="G82" s="161">
        <f>公共预算草案按经济分类!B83</f>
        <v>0</v>
      </c>
      <c r="H82" s="160" t="str">
        <f>IF(OR(VALUE(G82)=0,ISERROR(G82/F82-1)),"",G82/F82-1)</f>
        <v/>
      </c>
    </row>
    <row r="83" s="148" customFormat="1" customHeight="1" spans="1:8">
      <c r="A83" s="129"/>
      <c r="B83" s="129"/>
      <c r="C83" s="129"/>
      <c r="D83" s="160" t="str">
        <f>IF(OR(VALUE(C83)=0,ISERROR(C83/B83-1)),"",C83/B83-1)</f>
        <v/>
      </c>
      <c r="E83" s="132" t="s">
        <v>201</v>
      </c>
      <c r="F83" s="129">
        <v>0</v>
      </c>
      <c r="G83" s="161">
        <f>公共预算草案按经济分类!B84</f>
        <v>0</v>
      </c>
      <c r="H83" s="160" t="str">
        <f>IF(OR(VALUE(G83)=0,ISERROR(G83/F83-1)),"",G83/F83-1)</f>
        <v/>
      </c>
    </row>
    <row r="84" s="148" customFormat="1" customHeight="1" spans="1:8">
      <c r="A84" s="129"/>
      <c r="B84" s="129"/>
      <c r="C84" s="129"/>
      <c r="D84" s="160" t="str">
        <f>IF(OR(VALUE(C84)=0,ISERROR(C84/B84-1)),"",C84/B84-1)</f>
        <v/>
      </c>
      <c r="E84" s="132" t="s">
        <v>202</v>
      </c>
      <c r="F84" s="129">
        <v>0</v>
      </c>
      <c r="G84" s="161">
        <f>公共预算草案按经济分类!B85</f>
        <v>0</v>
      </c>
      <c r="H84" s="160" t="str">
        <f>IF(OR(VALUE(G84)=0,ISERROR(G84/F84-1)),"",G84/F84-1)</f>
        <v/>
      </c>
    </row>
    <row r="85" s="148" customFormat="1" customHeight="1" spans="1:8">
      <c r="A85" s="129"/>
      <c r="B85" s="129"/>
      <c r="C85" s="129"/>
      <c r="D85" s="160" t="str">
        <f>IF(OR(VALUE(C85)=0,ISERROR(C85/B85-1)),"",C85/B85-1)</f>
        <v/>
      </c>
      <c r="E85" s="132" t="s">
        <v>203</v>
      </c>
      <c r="F85" s="129">
        <v>0</v>
      </c>
      <c r="G85" s="161">
        <f>公共预算草案按经济分类!B86</f>
        <v>0</v>
      </c>
      <c r="H85" s="160" t="str">
        <f>IF(OR(VALUE(G85)=0,ISERROR(G85/F85-1)),"",G85/F85-1)</f>
        <v/>
      </c>
    </row>
    <row r="86" s="148" customFormat="1" customHeight="1" spans="1:8">
      <c r="A86" s="129"/>
      <c r="B86" s="129"/>
      <c r="C86" s="129"/>
      <c r="D86" s="160" t="str">
        <f>IF(OR(VALUE(C86)=0,ISERROR(C86/B86-1)),"",C86/B86-1)</f>
        <v/>
      </c>
      <c r="E86" s="132" t="s">
        <v>204</v>
      </c>
      <c r="F86" s="129">
        <v>0</v>
      </c>
      <c r="G86" s="161">
        <f>公共预算草案按经济分类!B87</f>
        <v>0</v>
      </c>
      <c r="H86" s="160" t="str">
        <f>IF(OR(VALUE(G86)=0,ISERROR(G86/F86-1)),"",G86/F86-1)</f>
        <v/>
      </c>
    </row>
    <row r="87" s="148" customFormat="1" customHeight="1" spans="1:8">
      <c r="A87" s="129"/>
      <c r="B87" s="129"/>
      <c r="C87" s="129"/>
      <c r="D87" s="160" t="str">
        <f>IF(OR(VALUE(C87)=0,ISERROR(C87/B87-1)),"",C87/B87-1)</f>
        <v/>
      </c>
      <c r="E87" s="132" t="s">
        <v>205</v>
      </c>
      <c r="F87" s="129">
        <v>0</v>
      </c>
      <c r="G87" s="161">
        <f>公共预算草案按经济分类!B88</f>
        <v>22.68</v>
      </c>
      <c r="H87" s="160" t="str">
        <f>IF(OR(VALUE(G87)=0,ISERROR(G87/F87-1)),"",G87/F87-1)</f>
        <v/>
      </c>
    </row>
    <row r="88" s="148" customFormat="1" customHeight="1" spans="1:8">
      <c r="A88" s="129"/>
      <c r="B88" s="129"/>
      <c r="C88" s="129"/>
      <c r="D88" s="160" t="str">
        <f>IF(OR(VALUE(C88)=0,ISERROR(C88/B88-1)),"",C88/B88-1)</f>
        <v/>
      </c>
      <c r="E88" s="132" t="s">
        <v>206</v>
      </c>
      <c r="F88" s="129">
        <v>0</v>
      </c>
      <c r="G88" s="161">
        <f>公共预算草案按经济分类!B89</f>
        <v>0</v>
      </c>
      <c r="H88" s="160" t="str">
        <f>IF(OR(VALUE(G88)=0,ISERROR(G88/F88-1)),"",G88/F88-1)</f>
        <v/>
      </c>
    </row>
    <row r="89" s="148" customFormat="1" customHeight="1" spans="1:8">
      <c r="A89" s="129"/>
      <c r="B89" s="129"/>
      <c r="C89" s="129"/>
      <c r="D89" s="160" t="str">
        <f>IF(OR(VALUE(C89)=0,ISERROR(C89/B89-1)),"",C89/B89-1)</f>
        <v/>
      </c>
      <c r="E89" s="132" t="s">
        <v>207</v>
      </c>
      <c r="F89" s="161">
        <v>0</v>
      </c>
      <c r="G89" s="161">
        <f>公共预算草案按经济分类!B90</f>
        <v>0</v>
      </c>
      <c r="H89" s="160" t="str">
        <f>IF(OR(VALUE(G89)=0,ISERROR(G89/F89-1)),"",G89/F89-1)</f>
        <v/>
      </c>
    </row>
    <row r="90" s="148" customFormat="1" customHeight="1" spans="1:8">
      <c r="A90" s="129"/>
      <c r="B90" s="129"/>
      <c r="C90" s="129"/>
      <c r="D90" s="160" t="str">
        <f>IF(OR(VALUE(C90)=0,ISERROR(C90/B90-1)),"",C90/B90-1)</f>
        <v/>
      </c>
      <c r="E90" s="132" t="s">
        <v>208</v>
      </c>
      <c r="F90" s="129">
        <v>16.06</v>
      </c>
      <c r="G90" s="161">
        <f>公共预算草案按经济分类!B91</f>
        <v>20.678</v>
      </c>
      <c r="H90" s="160">
        <f>IF(OR(VALUE(G90)=0,ISERROR(G90/F90-1)),"",G90/F90-1)</f>
        <v>0.287546699875467</v>
      </c>
    </row>
    <row r="91" s="148" customFormat="1" customHeight="1" spans="1:8">
      <c r="A91" s="129"/>
      <c r="B91" s="129"/>
      <c r="C91" s="129"/>
      <c r="D91" s="160"/>
      <c r="E91" s="130" t="s">
        <v>49</v>
      </c>
      <c r="F91" s="165"/>
      <c r="G91" s="161">
        <f>公共预算草案按经济分类!B92</f>
        <v>12.909</v>
      </c>
      <c r="H91" s="160"/>
    </row>
    <row r="92" s="148" customFormat="1" customHeight="1" spans="1:8">
      <c r="A92" s="129"/>
      <c r="B92" s="129"/>
      <c r="C92" s="129"/>
      <c r="D92" s="160"/>
      <c r="E92" s="132" t="s">
        <v>209</v>
      </c>
      <c r="F92" s="165"/>
      <c r="G92" s="161">
        <f>公共预算草案按经济分类!B93</f>
        <v>0</v>
      </c>
      <c r="H92" s="160"/>
    </row>
    <row r="93" s="148" customFormat="1" customHeight="1" spans="1:8">
      <c r="A93" s="129"/>
      <c r="B93" s="129"/>
      <c r="C93" s="129"/>
      <c r="D93" s="160" t="str">
        <f t="shared" ref="D93:D113" si="7">IF(OR(VALUE(C93)=0,ISERROR(C93/B93-1)),"",C93/B93-1)</f>
        <v/>
      </c>
      <c r="E93" s="130" t="s">
        <v>210</v>
      </c>
      <c r="F93" s="166">
        <f>SUM(F94:F96)</f>
        <v>54.62</v>
      </c>
      <c r="G93" s="161">
        <f>公共预算草案按经济分类!B94</f>
        <v>51.91</v>
      </c>
      <c r="H93" s="160">
        <f t="shared" ref="H93:H108" si="8">IF(OR(VALUE(G93)=0,ISERROR(G93/F93-1)),"",G93/F93-1)</f>
        <v>-0.0496155254485536</v>
      </c>
    </row>
    <row r="94" s="148" customFormat="1" customHeight="1" spans="1:8">
      <c r="A94" s="129"/>
      <c r="B94" s="129"/>
      <c r="C94" s="129"/>
      <c r="D94" s="160" t="str">
        <f t="shared" si="7"/>
        <v/>
      </c>
      <c r="E94" s="132" t="s">
        <v>211</v>
      </c>
      <c r="F94" s="129"/>
      <c r="G94" s="161">
        <f>公共预算草案按经济分类!B95</f>
        <v>0</v>
      </c>
      <c r="H94" s="160" t="str">
        <f t="shared" si="8"/>
        <v/>
      </c>
    </row>
    <row r="95" s="148" customFormat="1" customHeight="1" spans="1:8">
      <c r="A95" s="129"/>
      <c r="B95" s="129"/>
      <c r="C95" s="129"/>
      <c r="D95" s="160" t="str">
        <f t="shared" si="7"/>
        <v/>
      </c>
      <c r="E95" s="132" t="s">
        <v>212</v>
      </c>
      <c r="F95" s="129">
        <v>54.62</v>
      </c>
      <c r="G95" s="161">
        <f>公共预算草案按经济分类!B96</f>
        <v>51.91</v>
      </c>
      <c r="H95" s="160">
        <f t="shared" si="8"/>
        <v>-0.0496155254485536</v>
      </c>
    </row>
    <row r="96" s="148" customFormat="1" customHeight="1" spans="1:8">
      <c r="A96" s="129"/>
      <c r="B96" s="129"/>
      <c r="C96" s="129"/>
      <c r="D96" s="160" t="str">
        <f t="shared" si="7"/>
        <v/>
      </c>
      <c r="E96" s="134" t="s">
        <v>213</v>
      </c>
      <c r="F96" s="129"/>
      <c r="G96" s="161">
        <f>公共预算草案按经济分类!B97</f>
        <v>0</v>
      </c>
      <c r="H96" s="160" t="str">
        <f t="shared" si="8"/>
        <v/>
      </c>
    </row>
    <row r="97" s="148" customFormat="1" customHeight="1" spans="1:8">
      <c r="A97" s="129"/>
      <c r="B97" s="129"/>
      <c r="C97" s="129"/>
      <c r="D97" s="160" t="str">
        <f t="shared" si="7"/>
        <v/>
      </c>
      <c r="E97" s="144" t="s">
        <v>214</v>
      </c>
      <c r="F97" s="161">
        <f>SUM(F98:F105)</f>
        <v>0</v>
      </c>
      <c r="G97" s="161">
        <f>公共预算草案按经济分类!B98</f>
        <v>0</v>
      </c>
      <c r="H97" s="160" t="str">
        <f t="shared" si="8"/>
        <v/>
      </c>
    </row>
    <row r="98" s="148" customFormat="1" customHeight="1" spans="1:8">
      <c r="A98" s="129"/>
      <c r="B98" s="129"/>
      <c r="C98" s="129"/>
      <c r="D98" s="160" t="str">
        <f t="shared" si="7"/>
        <v/>
      </c>
      <c r="E98" s="134" t="s">
        <v>215</v>
      </c>
      <c r="F98" s="129"/>
      <c r="G98" s="161">
        <f>公共预算草案按经济分类!B99</f>
        <v>0</v>
      </c>
      <c r="H98" s="160" t="str">
        <f t="shared" si="8"/>
        <v/>
      </c>
    </row>
    <row r="99" s="148" customFormat="1" customHeight="1" spans="1:8">
      <c r="A99" s="129"/>
      <c r="B99" s="129"/>
      <c r="C99" s="129"/>
      <c r="D99" s="160" t="str">
        <f t="shared" si="7"/>
        <v/>
      </c>
      <c r="E99" s="134" t="s">
        <v>216</v>
      </c>
      <c r="F99" s="129"/>
      <c r="G99" s="161">
        <f>公共预算草案按经济分类!B100</f>
        <v>0</v>
      </c>
      <c r="H99" s="160" t="str">
        <f t="shared" si="8"/>
        <v/>
      </c>
    </row>
    <row r="100" s="148" customFormat="1" customHeight="1" spans="1:8">
      <c r="A100" s="129"/>
      <c r="B100" s="129"/>
      <c r="C100" s="129"/>
      <c r="D100" s="160" t="str">
        <f t="shared" si="7"/>
        <v/>
      </c>
      <c r="E100" s="134" t="s">
        <v>217</v>
      </c>
      <c r="F100" s="129"/>
      <c r="G100" s="161">
        <f>公共预算草案按经济分类!B101</f>
        <v>0</v>
      </c>
      <c r="H100" s="160" t="str">
        <f t="shared" si="8"/>
        <v/>
      </c>
    </row>
    <row r="101" s="148" customFormat="1" customHeight="1" spans="1:8">
      <c r="A101" s="129"/>
      <c r="B101" s="129"/>
      <c r="C101" s="129"/>
      <c r="D101" s="160" t="str">
        <f t="shared" si="7"/>
        <v/>
      </c>
      <c r="E101" s="134" t="s">
        <v>218</v>
      </c>
      <c r="F101" s="129"/>
      <c r="G101" s="161">
        <f>公共预算草案按经济分类!B102</f>
        <v>0</v>
      </c>
      <c r="H101" s="160" t="str">
        <f t="shared" si="8"/>
        <v/>
      </c>
    </row>
    <row r="102" s="148" customFormat="1" customHeight="1" spans="1:8">
      <c r="A102" s="129"/>
      <c r="B102" s="129"/>
      <c r="C102" s="129"/>
      <c r="D102" s="160" t="str">
        <f t="shared" si="7"/>
        <v/>
      </c>
      <c r="E102" s="134" t="s">
        <v>219</v>
      </c>
      <c r="F102" s="129"/>
      <c r="G102" s="161">
        <f>公共预算草案按经济分类!B103</f>
        <v>0</v>
      </c>
      <c r="H102" s="160" t="str">
        <f t="shared" si="8"/>
        <v/>
      </c>
    </row>
    <row r="103" s="148" customFormat="1" customHeight="1" spans="1:8">
      <c r="A103" s="129"/>
      <c r="B103" s="129"/>
      <c r="C103" s="129"/>
      <c r="D103" s="160" t="str">
        <f t="shared" si="7"/>
        <v/>
      </c>
      <c r="E103" s="134" t="s">
        <v>220</v>
      </c>
      <c r="F103" s="129"/>
      <c r="G103" s="161">
        <f>公共预算草案按经济分类!B104</f>
        <v>0</v>
      </c>
      <c r="H103" s="160" t="str">
        <f t="shared" si="8"/>
        <v/>
      </c>
    </row>
    <row r="104" s="148" customFormat="1" customHeight="1" spans="1:8">
      <c r="A104" s="129"/>
      <c r="B104" s="129"/>
      <c r="C104" s="129"/>
      <c r="D104" s="160" t="str">
        <f t="shared" si="7"/>
        <v/>
      </c>
      <c r="E104" s="134" t="s">
        <v>221</v>
      </c>
      <c r="F104" s="129"/>
      <c r="G104" s="161">
        <f>公共预算草案按经济分类!B105</f>
        <v>0</v>
      </c>
      <c r="H104" s="160" t="str">
        <f t="shared" si="8"/>
        <v/>
      </c>
    </row>
    <row r="105" s="148" customFormat="1" customHeight="1" spans="1:8">
      <c r="A105" s="129"/>
      <c r="B105" s="129"/>
      <c r="C105" s="129"/>
      <c r="D105" s="160" t="str">
        <f t="shared" si="7"/>
        <v/>
      </c>
      <c r="E105" s="134" t="s">
        <v>222</v>
      </c>
      <c r="F105" s="129"/>
      <c r="G105" s="161">
        <f>公共预算草案按经济分类!B106</f>
        <v>0</v>
      </c>
      <c r="H105" s="160" t="str">
        <f t="shared" si="8"/>
        <v/>
      </c>
    </row>
    <row r="106" s="148" customFormat="1" customHeight="1" spans="1:8">
      <c r="A106" s="167" t="s">
        <v>74</v>
      </c>
      <c r="B106" s="161">
        <f>SUM(B6,B23)</f>
        <v>0</v>
      </c>
      <c r="C106" s="161">
        <f>SUM(C6,C23)</f>
        <v>0</v>
      </c>
      <c r="D106" s="160" t="str">
        <f t="shared" si="7"/>
        <v/>
      </c>
      <c r="E106" s="167" t="s">
        <v>75</v>
      </c>
      <c r="F106" s="161">
        <f>F6+F36+F43+F64+F80+F93+F97+F91+F78+F34</f>
        <v>1164.91</v>
      </c>
      <c r="G106" s="161">
        <f>G6+G36+G43+G64+G80+G93+G97+G91+G78+G34</f>
        <v>1245.2677</v>
      </c>
      <c r="H106" s="160">
        <f t="shared" si="8"/>
        <v>0.0689818955970849</v>
      </c>
    </row>
    <row r="107" s="148" customFormat="1" customHeight="1" spans="1:8">
      <c r="A107" s="168" t="s">
        <v>77</v>
      </c>
      <c r="B107" s="161">
        <f>B108+B109+B130+B133+B134</f>
        <v>1164.91</v>
      </c>
      <c r="C107" s="161">
        <f>C108+C109+C130+C133+C134</f>
        <v>1245.27</v>
      </c>
      <c r="D107" s="160">
        <f t="shared" si="7"/>
        <v>0.0689838699985406</v>
      </c>
      <c r="E107" s="169" t="s">
        <v>76</v>
      </c>
      <c r="F107" s="170"/>
      <c r="G107" s="170"/>
      <c r="H107" s="160" t="str">
        <f t="shared" si="8"/>
        <v/>
      </c>
    </row>
    <row r="108" s="148" customFormat="1" customHeight="1" spans="1:8">
      <c r="A108" s="171" t="s">
        <v>79</v>
      </c>
      <c r="B108" s="161"/>
      <c r="C108" s="161"/>
      <c r="D108" s="160" t="str">
        <f t="shared" si="7"/>
        <v/>
      </c>
      <c r="E108" s="169" t="s">
        <v>78</v>
      </c>
      <c r="F108" s="161">
        <f>SUM(F109,F113,F132,F135,F136,)</f>
        <v>0</v>
      </c>
      <c r="G108" s="161">
        <f>SUM(G109,G113,G132,G135,G136,)</f>
        <v>0</v>
      </c>
      <c r="H108" s="160" t="str">
        <f t="shared" si="8"/>
        <v/>
      </c>
    </row>
    <row r="109" s="148" customFormat="1" customHeight="1" spans="1:8">
      <c r="A109" s="171" t="s">
        <v>81</v>
      </c>
      <c r="B109" s="129">
        <f>SUM(B110:B129)</f>
        <v>1164.91</v>
      </c>
      <c r="C109" s="129">
        <f>SUM(C110:C129)</f>
        <v>1245.27</v>
      </c>
      <c r="D109" s="160">
        <f t="shared" si="7"/>
        <v>0.0689838699985406</v>
      </c>
      <c r="E109" s="169" t="s">
        <v>80</v>
      </c>
      <c r="F109" s="161">
        <f>SUM(F110:F112)</f>
        <v>0</v>
      </c>
      <c r="G109" s="161">
        <f>SUM(G110:G112)</f>
        <v>0</v>
      </c>
      <c r="H109" s="160" t="str">
        <f t="shared" ref="H109:H138" si="9">IF(OR(VALUE(G109)=0,ISERROR(G109/F109-1)),"",G109/F109-1)</f>
        <v/>
      </c>
    </row>
    <row r="110" s="148" customFormat="1" customHeight="1" spans="1:8">
      <c r="A110" s="172" t="s">
        <v>83</v>
      </c>
      <c r="B110" s="129"/>
      <c r="C110" s="129"/>
      <c r="D110" s="160" t="str">
        <f t="shared" si="7"/>
        <v/>
      </c>
      <c r="E110" s="169" t="s">
        <v>82</v>
      </c>
      <c r="F110" s="129"/>
      <c r="G110" s="129"/>
      <c r="H110" s="160" t="str">
        <f t="shared" si="9"/>
        <v/>
      </c>
    </row>
    <row r="111" s="148" customFormat="1" customHeight="1" spans="1:8">
      <c r="A111" s="172" t="s">
        <v>85</v>
      </c>
      <c r="B111" s="129"/>
      <c r="C111" s="129"/>
      <c r="D111" s="160" t="str">
        <f t="shared" si="7"/>
        <v/>
      </c>
      <c r="E111" s="169" t="s">
        <v>84</v>
      </c>
      <c r="F111" s="129"/>
      <c r="G111" s="129"/>
      <c r="H111" s="160" t="str">
        <f t="shared" si="9"/>
        <v/>
      </c>
    </row>
    <row r="112" s="148" customFormat="1" customHeight="1" spans="1:8">
      <c r="A112" s="173" t="s">
        <v>87</v>
      </c>
      <c r="B112" s="159">
        <v>1164.91</v>
      </c>
      <c r="C112" s="159">
        <v>1245.27</v>
      </c>
      <c r="D112" s="160">
        <f t="shared" si="7"/>
        <v>0.0689838699985406</v>
      </c>
      <c r="E112" s="169" t="s">
        <v>223</v>
      </c>
      <c r="F112" s="129"/>
      <c r="G112" s="129"/>
      <c r="H112" s="160" t="str">
        <f t="shared" si="9"/>
        <v/>
      </c>
    </row>
    <row r="113" s="148" customFormat="1" customHeight="1" spans="1:8">
      <c r="A113" s="172" t="s">
        <v>89</v>
      </c>
      <c r="B113" s="161"/>
      <c r="C113" s="161"/>
      <c r="D113" s="160" t="str">
        <f t="shared" si="7"/>
        <v/>
      </c>
      <c r="E113" s="169" t="s">
        <v>86</v>
      </c>
      <c r="F113" s="161">
        <f>SUM(F114)</f>
        <v>0</v>
      </c>
      <c r="G113" s="161">
        <f>SUM(G114)</f>
        <v>0</v>
      </c>
      <c r="H113" s="160" t="str">
        <f t="shared" si="9"/>
        <v/>
      </c>
    </row>
    <row r="114" s="148" customFormat="1" customHeight="1" spans="1:8">
      <c r="A114" s="172" t="s">
        <v>90</v>
      </c>
      <c r="B114" s="129"/>
      <c r="C114" s="129"/>
      <c r="D114" s="160" t="str">
        <f t="shared" ref="D114:D138" si="10">IF(OR(VALUE(C114)=0,ISERROR(C114/B114-1)),"",C114/B114-1)</f>
        <v/>
      </c>
      <c r="E114" s="169" t="s">
        <v>88</v>
      </c>
      <c r="F114" s="129"/>
      <c r="G114" s="129"/>
      <c r="H114" s="160" t="str">
        <f t="shared" si="9"/>
        <v/>
      </c>
    </row>
    <row r="115" s="148" customFormat="1" customHeight="1" spans="1:8">
      <c r="A115" s="172" t="s">
        <v>91</v>
      </c>
      <c r="B115" s="129"/>
      <c r="C115" s="129"/>
      <c r="D115" s="160" t="str">
        <f t="shared" si="10"/>
        <v/>
      </c>
      <c r="F115" s="129"/>
      <c r="G115" s="129"/>
      <c r="H115" s="160" t="str">
        <f t="shared" si="9"/>
        <v/>
      </c>
    </row>
    <row r="116" s="148" customFormat="1" customHeight="1" spans="1:8">
      <c r="A116" s="174" t="s">
        <v>92</v>
      </c>
      <c r="B116" s="129"/>
      <c r="C116" s="129"/>
      <c r="D116" s="160" t="str">
        <f t="shared" si="10"/>
        <v/>
      </c>
      <c r="E116" s="129"/>
      <c r="F116" s="129"/>
      <c r="G116" s="129"/>
      <c r="H116" s="160" t="str">
        <f t="shared" si="9"/>
        <v/>
      </c>
    </row>
    <row r="117" s="148" customFormat="1" customHeight="1" spans="1:8">
      <c r="A117" s="172" t="s">
        <v>93</v>
      </c>
      <c r="B117" s="129"/>
      <c r="C117" s="129"/>
      <c r="D117" s="160" t="str">
        <f t="shared" si="10"/>
        <v/>
      </c>
      <c r="E117" s="129"/>
      <c r="F117" s="129"/>
      <c r="G117" s="129"/>
      <c r="H117" s="160" t="str">
        <f t="shared" si="9"/>
        <v/>
      </c>
    </row>
    <row r="118" s="148" customFormat="1" customHeight="1" spans="1:8">
      <c r="A118" s="172" t="s">
        <v>94</v>
      </c>
      <c r="B118" s="129"/>
      <c r="C118" s="129"/>
      <c r="D118" s="160" t="str">
        <f t="shared" si="10"/>
        <v/>
      </c>
      <c r="E118" s="129"/>
      <c r="F118" s="129"/>
      <c r="G118" s="129"/>
      <c r="H118" s="160" t="str">
        <f t="shared" si="9"/>
        <v/>
      </c>
    </row>
    <row r="119" s="148" customFormat="1" customHeight="1" spans="1:8">
      <c r="A119" s="172" t="s">
        <v>95</v>
      </c>
      <c r="B119" s="129"/>
      <c r="C119" s="129"/>
      <c r="D119" s="160" t="str">
        <f t="shared" si="10"/>
        <v/>
      </c>
      <c r="E119" s="129"/>
      <c r="F119" s="129"/>
      <c r="G119" s="129"/>
      <c r="H119" s="160" t="str">
        <f t="shared" si="9"/>
        <v/>
      </c>
    </row>
    <row r="120" s="148" customFormat="1" customHeight="1" spans="1:8">
      <c r="A120" s="172" t="s">
        <v>96</v>
      </c>
      <c r="B120" s="129"/>
      <c r="C120" s="129"/>
      <c r="D120" s="160" t="str">
        <f t="shared" si="10"/>
        <v/>
      </c>
      <c r="E120" s="129"/>
      <c r="F120" s="129"/>
      <c r="G120" s="129"/>
      <c r="H120" s="160" t="str">
        <f t="shared" si="9"/>
        <v/>
      </c>
    </row>
    <row r="121" s="148" customFormat="1" customHeight="1" spans="1:8">
      <c r="A121" s="172" t="s">
        <v>97</v>
      </c>
      <c r="B121" s="129"/>
      <c r="C121" s="129"/>
      <c r="D121" s="160" t="str">
        <f t="shared" si="10"/>
        <v/>
      </c>
      <c r="E121" s="129"/>
      <c r="F121" s="129"/>
      <c r="G121" s="129"/>
      <c r="H121" s="160" t="str">
        <f t="shared" si="9"/>
        <v/>
      </c>
    </row>
    <row r="122" s="148" customFormat="1" customHeight="1" spans="1:8">
      <c r="A122" s="172" t="s">
        <v>98</v>
      </c>
      <c r="B122" s="129"/>
      <c r="C122" s="129"/>
      <c r="D122" s="160" t="str">
        <f t="shared" si="10"/>
        <v/>
      </c>
      <c r="E122" s="129"/>
      <c r="F122" s="129"/>
      <c r="G122" s="129"/>
      <c r="H122" s="160" t="str">
        <f t="shared" si="9"/>
        <v/>
      </c>
    </row>
    <row r="123" s="148" customFormat="1" customHeight="1" spans="1:8">
      <c r="A123" s="172" t="s">
        <v>99</v>
      </c>
      <c r="B123" s="129"/>
      <c r="C123" s="129"/>
      <c r="D123" s="160" t="str">
        <f t="shared" si="10"/>
        <v/>
      </c>
      <c r="E123" s="129"/>
      <c r="F123" s="129"/>
      <c r="G123" s="129"/>
      <c r="H123" s="160" t="str">
        <f t="shared" si="9"/>
        <v/>
      </c>
    </row>
    <row r="124" s="148" customFormat="1" customHeight="1" spans="1:8">
      <c r="A124" s="172" t="s">
        <v>100</v>
      </c>
      <c r="B124" s="129"/>
      <c r="C124" s="129"/>
      <c r="D124" s="160" t="str">
        <f t="shared" si="10"/>
        <v/>
      </c>
      <c r="E124" s="129"/>
      <c r="F124" s="129"/>
      <c r="G124" s="129"/>
      <c r="H124" s="160" t="str">
        <f t="shared" si="9"/>
        <v/>
      </c>
    </row>
    <row r="125" s="148" customFormat="1" customHeight="1" spans="1:8">
      <c r="A125" s="172" t="s">
        <v>101</v>
      </c>
      <c r="B125" s="129"/>
      <c r="C125" s="129"/>
      <c r="D125" s="160" t="str">
        <f t="shared" si="10"/>
        <v/>
      </c>
      <c r="E125" s="129"/>
      <c r="F125" s="129"/>
      <c r="G125" s="129"/>
      <c r="H125" s="160" t="str">
        <f t="shared" si="9"/>
        <v/>
      </c>
    </row>
    <row r="126" s="148" customFormat="1" customHeight="1" spans="1:8">
      <c r="A126" s="172" t="s">
        <v>102</v>
      </c>
      <c r="B126" s="129"/>
      <c r="C126" s="129"/>
      <c r="D126" s="160" t="str">
        <f t="shared" si="10"/>
        <v/>
      </c>
      <c r="E126" s="129"/>
      <c r="F126" s="129"/>
      <c r="G126" s="129"/>
      <c r="H126" s="160" t="str">
        <f t="shared" si="9"/>
        <v/>
      </c>
    </row>
    <row r="127" s="148" customFormat="1" customHeight="1" spans="1:8">
      <c r="A127" s="172" t="s">
        <v>103</v>
      </c>
      <c r="B127" s="129"/>
      <c r="C127" s="129"/>
      <c r="D127" s="160" t="str">
        <f t="shared" si="10"/>
        <v/>
      </c>
      <c r="E127" s="129"/>
      <c r="F127" s="129"/>
      <c r="G127" s="129"/>
      <c r="H127" s="160" t="str">
        <f t="shared" si="9"/>
        <v/>
      </c>
    </row>
    <row r="128" s="148" customFormat="1" customHeight="1" spans="1:8">
      <c r="A128" s="172" t="s">
        <v>104</v>
      </c>
      <c r="B128" s="129"/>
      <c r="C128" s="129"/>
      <c r="D128" s="160" t="str">
        <f t="shared" si="10"/>
        <v/>
      </c>
      <c r="E128" s="129"/>
      <c r="F128" s="129"/>
      <c r="G128" s="129"/>
      <c r="H128" s="160" t="str">
        <f t="shared" si="9"/>
        <v/>
      </c>
    </row>
    <row r="129" s="148" customFormat="1" customHeight="1" spans="1:8">
      <c r="A129" s="174" t="s">
        <v>105</v>
      </c>
      <c r="B129" s="161">
        <f>SUM(B130:B131)</f>
        <v>0</v>
      </c>
      <c r="C129" s="161">
        <f>SUM(C130:C131)</f>
        <v>0</v>
      </c>
      <c r="D129" s="160" t="str">
        <f t="shared" si="10"/>
        <v/>
      </c>
      <c r="E129" s="175"/>
      <c r="F129" s="129"/>
      <c r="G129" s="129"/>
      <c r="H129" s="160" t="str">
        <f t="shared" si="9"/>
        <v/>
      </c>
    </row>
    <row r="130" s="148" customFormat="1" customHeight="1" spans="1:8">
      <c r="A130" s="171" t="s">
        <v>107</v>
      </c>
      <c r="B130" s="129">
        <f>SUM(B131:B132)</f>
        <v>0</v>
      </c>
      <c r="C130" s="129">
        <f>SUM(C131:C132)</f>
        <v>0</v>
      </c>
      <c r="D130" s="160" t="str">
        <f t="shared" si="10"/>
        <v/>
      </c>
      <c r="E130" s="176"/>
      <c r="F130" s="129"/>
      <c r="G130" s="129"/>
      <c r="H130" s="160" t="str">
        <f t="shared" si="9"/>
        <v/>
      </c>
    </row>
    <row r="131" s="148" customFormat="1" customHeight="1" spans="1:8">
      <c r="A131" s="172" t="s">
        <v>109</v>
      </c>
      <c r="B131" s="129"/>
      <c r="C131" s="129"/>
      <c r="D131" s="160" t="str">
        <f t="shared" si="10"/>
        <v/>
      </c>
      <c r="E131" s="176"/>
      <c r="F131" s="129"/>
      <c r="G131" s="129"/>
      <c r="H131" s="160" t="str">
        <f t="shared" si="9"/>
        <v/>
      </c>
    </row>
    <row r="132" s="148" customFormat="1" customHeight="1" spans="1:8">
      <c r="A132" s="172" t="s">
        <v>111</v>
      </c>
      <c r="B132" s="161">
        <f>SUM(B133:B134)</f>
        <v>0</v>
      </c>
      <c r="C132" s="161">
        <f>SUM(C133:C134)</f>
        <v>0</v>
      </c>
      <c r="D132" s="160" t="str">
        <f t="shared" si="10"/>
        <v/>
      </c>
      <c r="E132" s="175" t="s">
        <v>106</v>
      </c>
      <c r="F132" s="129">
        <f>SUM(F133:F134)</f>
        <v>0</v>
      </c>
      <c r="G132" s="129">
        <f>SUM(G133:G134)</f>
        <v>0</v>
      </c>
      <c r="H132" s="160" t="str">
        <f t="shared" si="9"/>
        <v/>
      </c>
    </row>
    <row r="133" s="148" customFormat="1" customHeight="1" spans="1:8">
      <c r="A133" s="177" t="s">
        <v>113</v>
      </c>
      <c r="B133" s="129"/>
      <c r="C133" s="129"/>
      <c r="D133" s="160" t="str">
        <f t="shared" si="10"/>
        <v/>
      </c>
      <c r="E133" s="176" t="s">
        <v>224</v>
      </c>
      <c r="F133" s="129"/>
      <c r="G133" s="129"/>
      <c r="H133" s="160" t="str">
        <f t="shared" si="9"/>
        <v/>
      </c>
    </row>
    <row r="134" s="148" customFormat="1" customHeight="1" spans="1:8">
      <c r="A134" s="171" t="s">
        <v>115</v>
      </c>
      <c r="B134" s="129"/>
      <c r="C134" s="129"/>
      <c r="D134" s="160" t="str">
        <f t="shared" si="10"/>
        <v/>
      </c>
      <c r="E134" s="176" t="s">
        <v>225</v>
      </c>
      <c r="F134" s="129"/>
      <c r="G134" s="129"/>
      <c r="H134" s="160" t="str">
        <f t="shared" si="9"/>
        <v/>
      </c>
    </row>
    <row r="135" s="148" customFormat="1" customHeight="1" spans="1:8">
      <c r="A135" s="171" t="s">
        <v>117</v>
      </c>
      <c r="B135" s="161"/>
      <c r="C135" s="161"/>
      <c r="D135" s="160" t="str">
        <f t="shared" si="10"/>
        <v/>
      </c>
      <c r="E135" s="175" t="s">
        <v>112</v>
      </c>
      <c r="F135" s="129"/>
      <c r="G135" s="129"/>
      <c r="H135" s="160" t="str">
        <f t="shared" si="9"/>
        <v/>
      </c>
    </row>
    <row r="136" s="148" customFormat="1" customHeight="1" spans="1:8">
      <c r="A136" s="175"/>
      <c r="B136" s="129"/>
      <c r="C136" s="129"/>
      <c r="D136" s="160" t="str">
        <f t="shared" si="10"/>
        <v/>
      </c>
      <c r="E136" s="175" t="s">
        <v>114</v>
      </c>
      <c r="F136" s="129"/>
      <c r="G136" s="161"/>
      <c r="H136" s="160" t="str">
        <f t="shared" si="9"/>
        <v/>
      </c>
    </row>
    <row r="137" s="148" customFormat="1" customHeight="1" spans="1:8">
      <c r="A137" s="178" t="s">
        <v>71</v>
      </c>
      <c r="B137" s="129"/>
      <c r="C137" s="129"/>
      <c r="D137" s="160" t="str">
        <f t="shared" si="10"/>
        <v/>
      </c>
      <c r="E137" s="179" t="s">
        <v>116</v>
      </c>
      <c r="F137" s="129"/>
      <c r="G137" s="129"/>
      <c r="H137" s="160" t="str">
        <f t="shared" si="9"/>
        <v/>
      </c>
    </row>
    <row r="138" s="148" customFormat="1" customHeight="1" spans="1:8">
      <c r="A138" s="167" t="s">
        <v>118</v>
      </c>
      <c r="B138" s="161">
        <f>SUM(B31:B107)</f>
        <v>1164.91</v>
      </c>
      <c r="C138" s="161">
        <f>SUM(C31:C107)</f>
        <v>1245.27</v>
      </c>
      <c r="D138" s="160">
        <f t="shared" si="10"/>
        <v>0.0689838699985406</v>
      </c>
      <c r="E138" s="167" t="s">
        <v>119</v>
      </c>
      <c r="F138" s="161">
        <f>SUM(F106,F107,F108)</f>
        <v>1164.91</v>
      </c>
      <c r="G138" s="161">
        <f>SUM(G106,G107,G108)</f>
        <v>1245.2677</v>
      </c>
      <c r="H138" s="160">
        <f t="shared" si="9"/>
        <v>0.0689818955970849</v>
      </c>
    </row>
    <row r="139" s="146" customFormat="1" customHeight="1"/>
    <row r="140" s="146" customFormat="1" customHeight="1"/>
    <row r="141" s="146" customFormat="1" customHeight="1"/>
    <row r="142" s="146" customFormat="1" customHeight="1"/>
    <row r="143" s="146" customFormat="1" customHeight="1"/>
    <row r="144" s="146" customFormat="1" customHeight="1"/>
    <row r="145" s="146" customFormat="1" customHeight="1"/>
    <row r="146" s="146" customFormat="1" customHeight="1"/>
    <row r="147" s="146" customFormat="1" customHeight="1"/>
    <row r="148" s="146" customFormat="1" customHeight="1"/>
    <row r="149" s="146" customFormat="1" customHeight="1"/>
    <row r="150" s="146" customFormat="1" customHeight="1"/>
    <row r="151" s="146" customFormat="1" customHeight="1"/>
    <row r="152" s="146" customFormat="1" customHeight="1"/>
    <row r="153" s="146" customFormat="1" customHeight="1"/>
    <row r="154" s="146" customFormat="1" customHeight="1"/>
    <row r="155" s="146" customFormat="1" customHeight="1"/>
    <row r="156" s="146" customFormat="1" customHeight="1"/>
    <row r="157" s="146" customFormat="1" customHeight="1"/>
    <row r="158" s="146" customFormat="1" customHeight="1"/>
    <row r="159" s="146" customFormat="1" customHeight="1"/>
    <row r="160" s="146" customFormat="1" customHeight="1"/>
    <row r="161" s="146" customFormat="1" customHeight="1"/>
    <row r="162" s="146" customFormat="1" customHeight="1"/>
    <row r="163" s="146" customFormat="1" customHeight="1"/>
    <row r="164" s="146" customFormat="1" customHeight="1"/>
    <row r="165" s="146" customFormat="1" customHeight="1"/>
    <row r="166" s="146" customFormat="1" customHeight="1"/>
    <row r="167" s="146" customFormat="1" customHeight="1"/>
    <row r="168" s="146" customFormat="1" customHeight="1"/>
    <row r="169" s="146" customFormat="1" customHeight="1"/>
    <row r="170" s="146" customFormat="1" customHeight="1"/>
    <row r="171" s="146" customFormat="1" customHeight="1"/>
    <row r="172" s="146" customFormat="1" customHeight="1"/>
    <row r="173" s="146" customFormat="1" customHeight="1"/>
    <row r="174" s="146" customFormat="1" customHeight="1"/>
    <row r="175" s="146" customFormat="1" customHeight="1"/>
    <row r="176" s="146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7:A135">
    <cfRule type="expression" dxfId="0" priority="1" stopIfTrue="1">
      <formula>"len($A:$A)=3"</formula>
    </cfRule>
  </conditionalFormatting>
  <conditionalFormatting sqref="E12:F12 A136:A137 E130:G131 E135:G136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6"/>
  <sheetViews>
    <sheetView topLeftCell="A76" workbookViewId="0">
      <selection activeCell="A92" sqref="A92:A93"/>
    </sheetView>
  </sheetViews>
  <sheetFormatPr defaultColWidth="9" defaultRowHeight="14.25"/>
  <cols>
    <col min="1" max="1" width="35.5" style="120" customWidth="1"/>
    <col min="2" max="2" width="9.625" style="120" customWidth="1"/>
    <col min="3" max="3" width="9.75" style="120" customWidth="1"/>
    <col min="4" max="4" width="8" style="120" customWidth="1"/>
    <col min="5" max="5" width="9.375" style="121" customWidth="1"/>
    <col min="6" max="6" width="10" style="120" customWidth="1"/>
    <col min="7" max="7" width="7.75" style="120" customWidth="1"/>
    <col min="8" max="8" width="7.5" style="120" customWidth="1"/>
    <col min="9" max="9" width="11.375" style="120" customWidth="1"/>
    <col min="10" max="10" width="7.125" style="120" customWidth="1"/>
    <col min="11" max="11" width="9.5" style="120" customWidth="1"/>
    <col min="12" max="12" width="6.5" style="120" customWidth="1"/>
    <col min="13" max="16384" width="9" style="120"/>
  </cols>
  <sheetData>
    <row r="1" spans="1:1">
      <c r="A1" s="2" t="s">
        <v>226</v>
      </c>
    </row>
    <row r="2" s="118" customFormat="1" ht="25.5" spans="1:12">
      <c r="A2" s="4" t="s">
        <v>227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22"/>
      <c r="B3" s="123" t="s">
        <v>17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ht="12.75" customHeight="1" spans="1:12">
      <c r="A4" s="124" t="s">
        <v>228</v>
      </c>
      <c r="B4" s="124" t="s">
        <v>229</v>
      </c>
      <c r="C4" s="124" t="s">
        <v>230</v>
      </c>
      <c r="D4" s="124"/>
      <c r="E4" s="124"/>
      <c r="F4" s="124"/>
      <c r="G4" s="124"/>
      <c r="H4" s="124"/>
      <c r="I4" s="124"/>
      <c r="J4" s="124"/>
      <c r="K4" s="124"/>
      <c r="L4" s="124"/>
    </row>
    <row r="5" s="119" customFormat="1" ht="48" spans="1:12">
      <c r="A5" s="124"/>
      <c r="B5" s="124"/>
      <c r="C5" s="108" t="s">
        <v>231</v>
      </c>
      <c r="D5" s="108" t="s">
        <v>232</v>
      </c>
      <c r="E5" s="108" t="s">
        <v>233</v>
      </c>
      <c r="F5" s="108" t="s">
        <v>234</v>
      </c>
      <c r="G5" s="108" t="s">
        <v>235</v>
      </c>
      <c r="H5" s="108" t="s">
        <v>236</v>
      </c>
      <c r="I5" s="108" t="s">
        <v>237</v>
      </c>
      <c r="J5" s="108" t="s">
        <v>238</v>
      </c>
      <c r="K5" s="108" t="s">
        <v>239</v>
      </c>
      <c r="L5" s="108" t="s">
        <v>240</v>
      </c>
    </row>
    <row r="6" s="119" customFormat="1" spans="1:12">
      <c r="A6" s="124" t="s">
        <v>241</v>
      </c>
      <c r="B6" s="124">
        <f>B7+B37+B44+B65+B81+B94+B98+B35+B92+B79</f>
        <v>1245.2677</v>
      </c>
      <c r="C6" s="124">
        <f>C7+C37+C44+C65+C81+C94+C98+C79+C92+C35</f>
        <v>750.765</v>
      </c>
      <c r="D6" s="124">
        <f t="shared" ref="D6:L6" si="0">D7+D37+D44+D65+D81+D94+D98+D79+D92+D35</f>
        <v>191.2327</v>
      </c>
      <c r="E6" s="124">
        <f t="shared" si="0"/>
        <v>284.17</v>
      </c>
      <c r="F6" s="124">
        <f t="shared" si="0"/>
        <v>0</v>
      </c>
      <c r="G6" s="124">
        <f t="shared" si="0"/>
        <v>0</v>
      </c>
      <c r="H6" s="124">
        <f t="shared" si="0"/>
        <v>19.1</v>
      </c>
      <c r="I6" s="124">
        <f t="shared" si="0"/>
        <v>0</v>
      </c>
      <c r="J6" s="124">
        <f t="shared" si="0"/>
        <v>0</v>
      </c>
      <c r="K6" s="124">
        <f t="shared" si="0"/>
        <v>0</v>
      </c>
      <c r="L6" s="124">
        <f t="shared" si="0"/>
        <v>0</v>
      </c>
    </row>
    <row r="7" s="119" customFormat="1" ht="12" customHeight="1" spans="1:12">
      <c r="A7" s="125" t="s">
        <v>124</v>
      </c>
      <c r="B7" s="126">
        <f>SUM(C7:L7)</f>
        <v>679.09</v>
      </c>
      <c r="C7" s="126">
        <f>SUM(C8:C34)</f>
        <v>293.56</v>
      </c>
      <c r="D7" s="126">
        <f t="shared" ref="D7:L7" si="1">SUM(D8:D34)</f>
        <v>146.21</v>
      </c>
      <c r="E7" s="126">
        <f t="shared" si="1"/>
        <v>232.32</v>
      </c>
      <c r="F7" s="126">
        <f t="shared" si="1"/>
        <v>0</v>
      </c>
      <c r="G7" s="126">
        <f t="shared" si="1"/>
        <v>0</v>
      </c>
      <c r="H7" s="126">
        <f t="shared" si="1"/>
        <v>7</v>
      </c>
      <c r="I7" s="126">
        <f t="shared" si="1"/>
        <v>0</v>
      </c>
      <c r="J7" s="126">
        <f t="shared" si="1"/>
        <v>0</v>
      </c>
      <c r="K7" s="126">
        <f t="shared" si="1"/>
        <v>0</v>
      </c>
      <c r="L7" s="126">
        <f t="shared" si="1"/>
        <v>0</v>
      </c>
    </row>
    <row r="8" s="119" customFormat="1" ht="12" customHeight="1" spans="1:12">
      <c r="A8" s="127" t="s">
        <v>125</v>
      </c>
      <c r="B8" s="126">
        <f>SUM(C8:L8)</f>
        <v>11.8</v>
      </c>
      <c r="C8" s="128"/>
      <c r="D8" s="128">
        <v>10.6</v>
      </c>
      <c r="E8" s="128">
        <v>1.2</v>
      </c>
      <c r="F8" s="128"/>
      <c r="G8" s="128"/>
      <c r="H8" s="128"/>
      <c r="I8" s="128"/>
      <c r="J8" s="128"/>
      <c r="K8" s="128"/>
      <c r="L8" s="128"/>
    </row>
    <row r="9" s="119" customFormat="1" ht="12" customHeight="1" spans="1:12">
      <c r="A9" s="127" t="s">
        <v>126</v>
      </c>
      <c r="B9" s="126">
        <f t="shared" ref="B9:B34" si="2">SUM(C9:L9)</f>
        <v>1</v>
      </c>
      <c r="C9" s="128"/>
      <c r="D9" s="128">
        <v>1</v>
      </c>
      <c r="E9" s="128"/>
      <c r="F9" s="128"/>
      <c r="G9" s="128"/>
      <c r="H9" s="128"/>
      <c r="I9" s="128"/>
      <c r="J9" s="128"/>
      <c r="K9" s="128"/>
      <c r="L9" s="128"/>
    </row>
    <row r="10" s="119" customFormat="1" ht="12" customHeight="1" spans="1:12">
      <c r="A10" s="127" t="s">
        <v>127</v>
      </c>
      <c r="B10" s="126">
        <f t="shared" si="2"/>
        <v>462.71</v>
      </c>
      <c r="C10" s="128">
        <v>283.48</v>
      </c>
      <c r="D10" s="128">
        <v>51.03</v>
      </c>
      <c r="E10" s="128">
        <v>126.2</v>
      </c>
      <c r="F10" s="128"/>
      <c r="G10" s="128"/>
      <c r="H10" s="128">
        <v>2</v>
      </c>
      <c r="I10" s="128"/>
      <c r="J10" s="128"/>
      <c r="K10" s="128"/>
      <c r="L10" s="128"/>
    </row>
    <row r="11" s="119" customFormat="1" ht="12" customHeight="1" spans="1:12">
      <c r="A11" s="127" t="s">
        <v>128</v>
      </c>
      <c r="B11" s="126">
        <f t="shared" si="2"/>
        <v>0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</row>
    <row r="12" s="119" customFormat="1" ht="12" customHeight="1" spans="1:12">
      <c r="A12" s="127" t="s">
        <v>129</v>
      </c>
      <c r="B12" s="126">
        <f t="shared" si="2"/>
        <v>0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</row>
    <row r="13" s="119" customFormat="1" ht="12" customHeight="1" spans="1:12">
      <c r="A13" s="127" t="s">
        <v>130</v>
      </c>
      <c r="B13" s="126">
        <f t="shared" si="2"/>
        <v>12.41</v>
      </c>
      <c r="C13" s="128">
        <v>10.08</v>
      </c>
      <c r="D13" s="128">
        <v>1.93</v>
      </c>
      <c r="E13" s="128"/>
      <c r="F13" s="128"/>
      <c r="G13" s="128"/>
      <c r="H13" s="128">
        <v>0.4</v>
      </c>
      <c r="I13" s="128"/>
      <c r="J13" s="128"/>
      <c r="K13" s="128"/>
      <c r="L13" s="128"/>
    </row>
    <row r="14" s="119" customFormat="1" ht="12" customHeight="1" spans="1:12">
      <c r="A14" s="127" t="s">
        <v>131</v>
      </c>
      <c r="B14" s="126">
        <f t="shared" si="2"/>
        <v>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</row>
    <row r="15" s="119" customFormat="1" ht="12" customHeight="1" spans="1:12">
      <c r="A15" s="127" t="s">
        <v>132</v>
      </c>
      <c r="B15" s="126">
        <f t="shared" si="2"/>
        <v>0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</row>
    <row r="16" s="119" customFormat="1" ht="12" customHeight="1" spans="1:12">
      <c r="A16" s="127" t="s">
        <v>133</v>
      </c>
      <c r="B16" s="126">
        <f t="shared" si="2"/>
        <v>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</row>
    <row r="17" s="119" customFormat="1" ht="12" customHeight="1" spans="1:12">
      <c r="A17" s="127" t="s">
        <v>134</v>
      </c>
      <c r="B17" s="126">
        <f t="shared" si="2"/>
        <v>0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</row>
    <row r="18" s="119" customFormat="1" ht="12" customHeight="1" spans="1:12">
      <c r="A18" s="127" t="s">
        <v>135</v>
      </c>
      <c r="B18" s="126">
        <f t="shared" si="2"/>
        <v>0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</row>
    <row r="19" s="119" customFormat="1" ht="12" customHeight="1" spans="1:12">
      <c r="A19" s="127" t="s">
        <v>136</v>
      </c>
      <c r="B19" s="126">
        <f t="shared" si="2"/>
        <v>0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</row>
    <row r="20" s="119" customFormat="1" ht="12" customHeight="1" spans="1:12">
      <c r="A20" s="127" t="s">
        <v>137</v>
      </c>
      <c r="B20" s="126">
        <f t="shared" si="2"/>
        <v>0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</row>
    <row r="21" s="119" customFormat="1" ht="12" customHeight="1" spans="1:12">
      <c r="A21" s="127" t="s">
        <v>138</v>
      </c>
      <c r="B21" s="126">
        <f t="shared" si="2"/>
        <v>2</v>
      </c>
      <c r="C21" s="128"/>
      <c r="D21" s="128">
        <v>2</v>
      </c>
      <c r="E21" s="128"/>
      <c r="F21" s="128"/>
      <c r="G21" s="128"/>
      <c r="H21" s="128"/>
      <c r="I21" s="128"/>
      <c r="J21" s="128"/>
      <c r="K21" s="128"/>
      <c r="L21" s="128"/>
    </row>
    <row r="22" s="119" customFormat="1" ht="12" customHeight="1" spans="1:12">
      <c r="A22" s="127" t="s">
        <v>139</v>
      </c>
      <c r="B22" s="126">
        <f t="shared" si="2"/>
        <v>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</row>
    <row r="23" s="119" customFormat="1" ht="12" customHeight="1" spans="1:12">
      <c r="A23" s="127" t="s">
        <v>140</v>
      </c>
      <c r="B23" s="126">
        <f t="shared" si="2"/>
        <v>0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</row>
    <row r="24" s="119" customFormat="1" ht="12" customHeight="1" spans="1:12">
      <c r="A24" s="127" t="s">
        <v>141</v>
      </c>
      <c r="B24" s="126">
        <f t="shared" si="2"/>
        <v>0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</row>
    <row r="25" s="119" customFormat="1" ht="12" customHeight="1" spans="1:12">
      <c r="A25" s="127" t="s">
        <v>142</v>
      </c>
      <c r="B25" s="126">
        <f t="shared" si="2"/>
        <v>5.66</v>
      </c>
      <c r="C25" s="128"/>
      <c r="D25" s="128">
        <v>3.2</v>
      </c>
      <c r="E25" s="128">
        <v>2.46</v>
      </c>
      <c r="F25" s="128"/>
      <c r="G25" s="128"/>
      <c r="H25" s="128"/>
      <c r="I25" s="128"/>
      <c r="J25" s="128"/>
      <c r="K25" s="128"/>
      <c r="L25" s="128"/>
    </row>
    <row r="26" s="119" customFormat="1" ht="12" customHeight="1" spans="1:12">
      <c r="A26" s="127" t="s">
        <v>143</v>
      </c>
      <c r="B26" s="126">
        <f t="shared" si="2"/>
        <v>0.5</v>
      </c>
      <c r="C26" s="128"/>
      <c r="D26" s="128">
        <v>0.5</v>
      </c>
      <c r="E26" s="128"/>
      <c r="F26" s="128"/>
      <c r="G26" s="128"/>
      <c r="H26" s="128"/>
      <c r="I26" s="128"/>
      <c r="J26" s="128"/>
      <c r="K26" s="128"/>
      <c r="L26" s="128"/>
    </row>
    <row r="27" s="119" customFormat="1" ht="12" customHeight="1" spans="1:12">
      <c r="A27" s="127" t="s">
        <v>144</v>
      </c>
      <c r="B27" s="126">
        <f t="shared" si="2"/>
        <v>181.01</v>
      </c>
      <c r="C27" s="128"/>
      <c r="D27" s="128">
        <v>73.95</v>
      </c>
      <c r="E27" s="128">
        <v>102.46</v>
      </c>
      <c r="F27" s="128"/>
      <c r="G27" s="128"/>
      <c r="H27" s="128">
        <v>4.6</v>
      </c>
      <c r="I27" s="128"/>
      <c r="J27" s="128"/>
      <c r="K27" s="128"/>
      <c r="L27" s="128"/>
    </row>
    <row r="28" s="119" customFormat="1" ht="12" customHeight="1" spans="1:12">
      <c r="A28" s="127" t="s">
        <v>145</v>
      </c>
      <c r="B28" s="126">
        <f t="shared" si="2"/>
        <v>2</v>
      </c>
      <c r="C28" s="128"/>
      <c r="D28" s="128">
        <v>2</v>
      </c>
      <c r="E28" s="128"/>
      <c r="F28" s="128"/>
      <c r="G28" s="128"/>
      <c r="H28" s="128"/>
      <c r="I28" s="128"/>
      <c r="J28" s="128"/>
      <c r="K28" s="128"/>
      <c r="L28" s="128"/>
    </row>
    <row r="29" s="119" customFormat="1" ht="12" customHeight="1" spans="1:12">
      <c r="A29" s="127" t="s">
        <v>146</v>
      </c>
      <c r="B29" s="126">
        <f t="shared" si="2"/>
        <v>0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="119" customFormat="1" ht="12" customHeight="1" spans="1:12">
      <c r="A30" s="127" t="s">
        <v>147</v>
      </c>
      <c r="B30" s="126">
        <f t="shared" si="2"/>
        <v>0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="119" customFormat="1" ht="12" customHeight="1" spans="1:12">
      <c r="A31" s="127" t="s">
        <v>148</v>
      </c>
      <c r="B31" s="126">
        <f t="shared" si="2"/>
        <v>0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="119" customFormat="1" ht="12" customHeight="1" spans="1:12">
      <c r="A32" s="127" t="s">
        <v>149</v>
      </c>
      <c r="B32" s="126">
        <f t="shared" si="2"/>
        <v>0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="119" customFormat="1" ht="12" customHeight="1" spans="1:12">
      <c r="A33" s="129" t="s">
        <v>150</v>
      </c>
      <c r="B33" s="126">
        <f t="shared" si="2"/>
        <v>0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="119" customFormat="1" ht="12" customHeight="1" spans="1:12">
      <c r="A34" s="129" t="s">
        <v>151</v>
      </c>
      <c r="B34" s="126">
        <f t="shared" si="2"/>
        <v>0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="119" customFormat="1" ht="12" customHeight="1" spans="1:12">
      <c r="A35" s="130" t="s">
        <v>152</v>
      </c>
      <c r="B35" s="126">
        <v>2</v>
      </c>
      <c r="C35" s="131"/>
      <c r="D35" s="131">
        <v>2</v>
      </c>
      <c r="E35" s="131"/>
      <c r="F35" s="131"/>
      <c r="G35" s="131"/>
      <c r="H35" s="131"/>
      <c r="I35" s="131"/>
      <c r="J35" s="131"/>
      <c r="K35" s="131"/>
      <c r="L35" s="131"/>
    </row>
    <row r="36" s="119" customFormat="1" ht="12" customHeight="1" spans="1:12">
      <c r="A36" s="130" t="s">
        <v>242</v>
      </c>
      <c r="B36" s="126">
        <v>0</v>
      </c>
      <c r="C36" s="131"/>
      <c r="D36" s="131">
        <v>2</v>
      </c>
      <c r="E36" s="131"/>
      <c r="F36" s="131"/>
      <c r="G36" s="131"/>
      <c r="H36" s="131"/>
      <c r="I36" s="131"/>
      <c r="J36" s="131"/>
      <c r="K36" s="131"/>
      <c r="L36" s="131"/>
    </row>
    <row r="37" s="119" customFormat="1" ht="12" customHeight="1" spans="1:12">
      <c r="A37" s="130" t="s">
        <v>154</v>
      </c>
      <c r="B37" s="126">
        <f t="shared" ref="B37:B42" si="3">SUM(C37:L37)</f>
        <v>45.28</v>
      </c>
      <c r="C37" s="131">
        <f>SUM(C38:C43)</f>
        <v>43.38</v>
      </c>
      <c r="D37" s="131">
        <f t="shared" ref="D37:L37" si="4">SUM(D38:D43)</f>
        <v>1.2</v>
      </c>
      <c r="E37" s="131">
        <f t="shared" si="4"/>
        <v>0</v>
      </c>
      <c r="F37" s="131">
        <f t="shared" si="4"/>
        <v>0</v>
      </c>
      <c r="G37" s="131">
        <f t="shared" si="4"/>
        <v>0</v>
      </c>
      <c r="H37" s="131">
        <f t="shared" si="4"/>
        <v>0.7</v>
      </c>
      <c r="I37" s="131">
        <f t="shared" si="4"/>
        <v>0</v>
      </c>
      <c r="J37" s="131">
        <f t="shared" si="4"/>
        <v>0</v>
      </c>
      <c r="K37" s="131">
        <f t="shared" si="4"/>
        <v>0</v>
      </c>
      <c r="L37" s="131">
        <f t="shared" si="4"/>
        <v>0</v>
      </c>
    </row>
    <row r="38" s="120" customFormat="1" spans="1:12">
      <c r="A38" s="132" t="s">
        <v>155</v>
      </c>
      <c r="B38" s="126">
        <f t="shared" si="3"/>
        <v>45.28</v>
      </c>
      <c r="C38" s="133">
        <v>43.38</v>
      </c>
      <c r="D38" s="133">
        <v>1.2</v>
      </c>
      <c r="E38" s="133"/>
      <c r="F38" s="133"/>
      <c r="G38" s="133"/>
      <c r="H38" s="133">
        <v>0.7</v>
      </c>
      <c r="I38" s="137"/>
      <c r="J38" s="137"/>
      <c r="K38" s="137"/>
      <c r="L38" s="137"/>
    </row>
    <row r="39" spans="1:12">
      <c r="A39" s="134" t="s">
        <v>156</v>
      </c>
      <c r="B39" s="126">
        <f t="shared" si="3"/>
        <v>0</v>
      </c>
      <c r="C39" s="135"/>
      <c r="D39" s="135"/>
      <c r="E39" s="135"/>
      <c r="F39" s="136"/>
      <c r="G39" s="137"/>
      <c r="H39" s="137"/>
      <c r="I39" s="137"/>
      <c r="J39" s="137"/>
      <c r="K39" s="137"/>
      <c r="L39" s="137"/>
    </row>
    <row r="40" spans="1:12">
      <c r="A40" s="132" t="s">
        <v>157</v>
      </c>
      <c r="B40" s="126">
        <f t="shared" si="3"/>
        <v>0</v>
      </c>
      <c r="C40" s="135"/>
      <c r="D40" s="135"/>
      <c r="E40" s="135"/>
      <c r="F40" s="136"/>
      <c r="G40" s="137"/>
      <c r="H40" s="137"/>
      <c r="I40" s="137"/>
      <c r="J40" s="137"/>
      <c r="K40" s="137"/>
      <c r="L40" s="137"/>
    </row>
    <row r="41" spans="1:12">
      <c r="A41" s="132" t="s">
        <v>158</v>
      </c>
      <c r="B41" s="126">
        <f t="shared" si="3"/>
        <v>0</v>
      </c>
      <c r="C41" s="135"/>
      <c r="D41" s="135"/>
      <c r="E41" s="135"/>
      <c r="F41" s="136"/>
      <c r="G41" s="137"/>
      <c r="H41" s="137"/>
      <c r="I41" s="137"/>
      <c r="J41" s="137"/>
      <c r="K41" s="137"/>
      <c r="L41" s="137"/>
    </row>
    <row r="42" spans="1:12">
      <c r="A42" s="132" t="s">
        <v>159</v>
      </c>
      <c r="B42" s="126">
        <f t="shared" si="3"/>
        <v>0</v>
      </c>
      <c r="C42" s="135"/>
      <c r="D42" s="135"/>
      <c r="E42" s="135"/>
      <c r="F42" s="136"/>
      <c r="G42" s="137"/>
      <c r="H42" s="137"/>
      <c r="I42" s="137"/>
      <c r="J42" s="137"/>
      <c r="K42" s="137"/>
      <c r="L42" s="137"/>
    </row>
    <row r="43" spans="1:12">
      <c r="A43" s="132" t="s">
        <v>160</v>
      </c>
      <c r="B43" s="126">
        <f t="shared" ref="B43:B85" si="5">SUM(C43:L43)</f>
        <v>0</v>
      </c>
      <c r="C43" s="136"/>
      <c r="D43" s="136"/>
      <c r="E43" s="136"/>
      <c r="F43" s="136"/>
      <c r="G43" s="137"/>
      <c r="H43" s="137"/>
      <c r="I43" s="137"/>
      <c r="J43" s="137"/>
      <c r="K43" s="137"/>
      <c r="L43" s="137"/>
    </row>
    <row r="44" spans="1:12">
      <c r="A44" s="130" t="s">
        <v>161</v>
      </c>
      <c r="B44" s="126">
        <f t="shared" si="5"/>
        <v>131.29</v>
      </c>
      <c r="C44" s="131">
        <f>SUM(C45:C64)</f>
        <v>98.83</v>
      </c>
      <c r="D44" s="131">
        <f t="shared" ref="D44:L44" si="6">SUM(D45:D64)</f>
        <v>4.27</v>
      </c>
      <c r="E44" s="131">
        <f t="shared" si="6"/>
        <v>28.19</v>
      </c>
      <c r="F44" s="131">
        <f t="shared" si="6"/>
        <v>0</v>
      </c>
      <c r="G44" s="131">
        <f t="shared" si="6"/>
        <v>0</v>
      </c>
      <c r="H44" s="131">
        <f t="shared" si="6"/>
        <v>0</v>
      </c>
      <c r="I44" s="131">
        <f t="shared" si="6"/>
        <v>0</v>
      </c>
      <c r="J44" s="131">
        <f t="shared" si="6"/>
        <v>0</v>
      </c>
      <c r="K44" s="131">
        <f t="shared" si="6"/>
        <v>0</v>
      </c>
      <c r="L44" s="131">
        <f t="shared" si="6"/>
        <v>0</v>
      </c>
    </row>
    <row r="45" s="120" customFormat="1" spans="1:12">
      <c r="A45" s="132" t="s">
        <v>162</v>
      </c>
      <c r="B45" s="126">
        <f t="shared" si="5"/>
        <v>19.6</v>
      </c>
      <c r="C45" s="136">
        <v>18.7</v>
      </c>
      <c r="D45" s="136">
        <v>0.9</v>
      </c>
      <c r="E45" s="136"/>
      <c r="F45" s="136"/>
      <c r="G45" s="136"/>
      <c r="H45" s="136"/>
      <c r="I45" s="136"/>
      <c r="J45" s="136"/>
      <c r="K45" s="137"/>
      <c r="L45" s="137"/>
    </row>
    <row r="46" spans="1:12">
      <c r="A46" s="132" t="s">
        <v>163</v>
      </c>
      <c r="B46" s="126">
        <f t="shared" si="5"/>
        <v>0</v>
      </c>
      <c r="C46" s="135"/>
      <c r="D46" s="135"/>
      <c r="E46" s="135"/>
      <c r="F46" s="135"/>
      <c r="G46" s="136"/>
      <c r="H46" s="136"/>
      <c r="I46" s="136"/>
      <c r="J46" s="136"/>
      <c r="K46" s="137"/>
      <c r="L46" s="137"/>
    </row>
    <row r="47" spans="1:12">
      <c r="A47" s="132" t="s">
        <v>164</v>
      </c>
      <c r="B47" s="126">
        <f t="shared" si="5"/>
        <v>0</v>
      </c>
      <c r="C47" s="135"/>
      <c r="D47" s="135"/>
      <c r="E47" s="135"/>
      <c r="F47" s="135"/>
      <c r="G47" s="136"/>
      <c r="H47" s="136"/>
      <c r="I47" s="136"/>
      <c r="J47" s="136"/>
      <c r="K47" s="137"/>
      <c r="L47" s="137"/>
    </row>
    <row r="48" s="120" customFormat="1" spans="1:12">
      <c r="A48" s="132" t="s">
        <v>165</v>
      </c>
      <c r="B48" s="126">
        <f t="shared" si="5"/>
        <v>72.58</v>
      </c>
      <c r="C48" s="135">
        <v>69.21</v>
      </c>
      <c r="D48" s="135">
        <v>2.12</v>
      </c>
      <c r="E48" s="135">
        <v>1.25</v>
      </c>
      <c r="F48" s="135"/>
      <c r="G48" s="136"/>
      <c r="H48" s="136"/>
      <c r="I48" s="136"/>
      <c r="J48" s="136"/>
      <c r="K48" s="137"/>
      <c r="L48" s="137"/>
    </row>
    <row r="49" spans="1:12">
      <c r="A49" s="132" t="s">
        <v>166</v>
      </c>
      <c r="B49" s="126">
        <f t="shared" si="5"/>
        <v>0</v>
      </c>
      <c r="C49" s="135"/>
      <c r="D49" s="135"/>
      <c r="E49" s="135"/>
      <c r="F49" s="135"/>
      <c r="G49" s="136"/>
      <c r="H49" s="136"/>
      <c r="I49" s="136"/>
      <c r="J49" s="136"/>
      <c r="K49" s="137"/>
      <c r="L49" s="137"/>
    </row>
    <row r="50" spans="1:12">
      <c r="A50" s="132" t="s">
        <v>167</v>
      </c>
      <c r="B50" s="126">
        <f t="shared" si="5"/>
        <v>0</v>
      </c>
      <c r="C50" s="135"/>
      <c r="D50" s="135"/>
      <c r="E50" s="135"/>
      <c r="F50" s="135"/>
      <c r="G50" s="136"/>
      <c r="H50" s="136"/>
      <c r="I50" s="136"/>
      <c r="J50" s="136"/>
      <c r="K50" s="137"/>
      <c r="L50" s="137"/>
    </row>
    <row r="51" s="120" customFormat="1" spans="1:12">
      <c r="A51" s="132" t="s">
        <v>168</v>
      </c>
      <c r="B51" s="126">
        <f t="shared" si="5"/>
        <v>22.32</v>
      </c>
      <c r="C51" s="135"/>
      <c r="D51" s="135"/>
      <c r="E51" s="135">
        <v>22.32</v>
      </c>
      <c r="F51" s="135"/>
      <c r="G51" s="136"/>
      <c r="H51" s="136"/>
      <c r="I51" s="136"/>
      <c r="J51" s="136"/>
      <c r="K51" s="137"/>
      <c r="L51" s="137"/>
    </row>
    <row r="52" s="120" customFormat="1" spans="1:12">
      <c r="A52" s="132" t="s">
        <v>169</v>
      </c>
      <c r="B52" s="126">
        <f t="shared" si="5"/>
        <v>10.86</v>
      </c>
      <c r="C52" s="135">
        <v>9.41</v>
      </c>
      <c r="D52" s="135">
        <v>1.25</v>
      </c>
      <c r="E52" s="135">
        <v>0.2</v>
      </c>
      <c r="F52" s="135"/>
      <c r="G52" s="136"/>
      <c r="H52" s="136"/>
      <c r="I52" s="136"/>
      <c r="J52" s="136"/>
      <c r="K52" s="137"/>
      <c r="L52" s="137"/>
    </row>
    <row r="53" spans="1:12">
      <c r="A53" s="132" t="s">
        <v>170</v>
      </c>
      <c r="B53" s="126">
        <f t="shared" si="5"/>
        <v>0</v>
      </c>
      <c r="C53" s="135"/>
      <c r="D53" s="135"/>
      <c r="E53" s="135"/>
      <c r="F53" s="135"/>
      <c r="G53" s="136"/>
      <c r="H53" s="136"/>
      <c r="I53" s="136"/>
      <c r="J53" s="136"/>
      <c r="K53" s="137"/>
      <c r="L53" s="137"/>
    </row>
    <row r="54" spans="1:12">
      <c r="A54" s="132" t="s">
        <v>171</v>
      </c>
      <c r="B54" s="126">
        <f t="shared" si="5"/>
        <v>0</v>
      </c>
      <c r="C54" s="135"/>
      <c r="D54" s="135"/>
      <c r="E54" s="135"/>
      <c r="F54" s="135"/>
      <c r="G54" s="136"/>
      <c r="H54" s="136"/>
      <c r="I54" s="136"/>
      <c r="J54" s="136"/>
      <c r="K54" s="137"/>
      <c r="L54" s="137"/>
    </row>
    <row r="55" spans="1:12">
      <c r="A55" s="132" t="s">
        <v>172</v>
      </c>
      <c r="B55" s="126">
        <f t="shared" si="5"/>
        <v>0</v>
      </c>
      <c r="C55" s="135"/>
      <c r="D55" s="135"/>
      <c r="E55" s="135"/>
      <c r="F55" s="135"/>
      <c r="G55" s="136"/>
      <c r="H55" s="136"/>
      <c r="I55" s="136"/>
      <c r="J55" s="136"/>
      <c r="K55" s="137"/>
      <c r="L55" s="137"/>
    </row>
    <row r="56" spans="1:12">
      <c r="A56" s="132" t="s">
        <v>173</v>
      </c>
      <c r="B56" s="126">
        <f t="shared" si="5"/>
        <v>0</v>
      </c>
      <c r="C56" s="135"/>
      <c r="D56" s="135"/>
      <c r="E56" s="135"/>
      <c r="F56" s="135"/>
      <c r="G56" s="136"/>
      <c r="H56" s="136"/>
      <c r="I56" s="136"/>
      <c r="J56" s="136"/>
      <c r="K56" s="137"/>
      <c r="L56" s="137"/>
    </row>
    <row r="57" spans="1:12">
      <c r="A57" s="132" t="s">
        <v>174</v>
      </c>
      <c r="B57" s="126">
        <f t="shared" si="5"/>
        <v>0</v>
      </c>
      <c r="C57" s="135"/>
      <c r="D57" s="135"/>
      <c r="E57" s="135"/>
      <c r="F57" s="135"/>
      <c r="G57" s="136"/>
      <c r="H57" s="136"/>
      <c r="I57" s="136"/>
      <c r="J57" s="136"/>
      <c r="K57" s="137"/>
      <c r="L57" s="137"/>
    </row>
    <row r="58" spans="1:12">
      <c r="A58" s="132" t="s">
        <v>175</v>
      </c>
      <c r="B58" s="126">
        <f t="shared" si="5"/>
        <v>0</v>
      </c>
      <c r="C58" s="135"/>
      <c r="D58" s="135"/>
      <c r="E58" s="135"/>
      <c r="F58" s="135"/>
      <c r="G58" s="136"/>
      <c r="H58" s="136"/>
      <c r="I58" s="136"/>
      <c r="J58" s="136"/>
      <c r="K58" s="137"/>
      <c r="L58" s="137"/>
    </row>
    <row r="59" spans="1:12">
      <c r="A59" s="132" t="s">
        <v>176</v>
      </c>
      <c r="B59" s="126">
        <f t="shared" si="5"/>
        <v>0</v>
      </c>
      <c r="C59" s="135"/>
      <c r="D59" s="135"/>
      <c r="E59" s="135"/>
      <c r="F59" s="135"/>
      <c r="G59" s="136"/>
      <c r="H59" s="136"/>
      <c r="I59" s="136"/>
      <c r="J59" s="136"/>
      <c r="K59" s="137"/>
      <c r="L59" s="137"/>
    </row>
    <row r="60" spans="1:12">
      <c r="A60" s="132" t="s">
        <v>177</v>
      </c>
      <c r="B60" s="126">
        <f t="shared" si="5"/>
        <v>0</v>
      </c>
      <c r="C60" s="136"/>
      <c r="D60" s="136"/>
      <c r="E60" s="136"/>
      <c r="F60" s="136"/>
      <c r="G60" s="136"/>
      <c r="H60" s="136"/>
      <c r="I60" s="136"/>
      <c r="J60" s="136"/>
      <c r="K60" s="137"/>
      <c r="L60" s="137"/>
    </row>
    <row r="61" spans="1:12">
      <c r="A61" s="132" t="s">
        <v>178</v>
      </c>
      <c r="B61" s="126">
        <f t="shared" si="5"/>
        <v>0</v>
      </c>
      <c r="C61" s="136"/>
      <c r="D61" s="136"/>
      <c r="E61" s="136"/>
      <c r="F61" s="136"/>
      <c r="G61" s="136"/>
      <c r="H61" s="136"/>
      <c r="I61" s="136"/>
      <c r="J61" s="136"/>
      <c r="K61" s="137"/>
      <c r="L61" s="137"/>
    </row>
    <row r="62" spans="1:12">
      <c r="A62" s="132" t="s">
        <v>179</v>
      </c>
      <c r="B62" s="126">
        <f t="shared" si="5"/>
        <v>0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/>
    </row>
    <row r="63" spans="1:12">
      <c r="A63" s="132" t="s">
        <v>180</v>
      </c>
      <c r="B63" s="126">
        <f t="shared" si="5"/>
        <v>0</v>
      </c>
      <c r="C63" s="137"/>
      <c r="D63" s="137"/>
      <c r="E63" s="137"/>
      <c r="F63" s="137"/>
      <c r="G63" s="137"/>
      <c r="H63" s="137"/>
      <c r="I63" s="137"/>
      <c r="J63" s="137"/>
      <c r="K63" s="137"/>
      <c r="L63" s="137"/>
    </row>
    <row r="64" s="120" customFormat="1" spans="1:12">
      <c r="A64" s="132" t="s">
        <v>181</v>
      </c>
      <c r="B64" s="126">
        <f t="shared" si="5"/>
        <v>5.93</v>
      </c>
      <c r="C64" s="136">
        <v>1.51</v>
      </c>
      <c r="D64" s="136"/>
      <c r="E64" s="136">
        <v>4.42</v>
      </c>
      <c r="F64" s="137"/>
      <c r="G64" s="137"/>
      <c r="H64" s="137"/>
      <c r="I64" s="137"/>
      <c r="J64" s="137"/>
      <c r="K64" s="137"/>
      <c r="L64" s="137"/>
    </row>
    <row r="65" spans="1:12">
      <c r="A65" s="130" t="s">
        <v>182</v>
      </c>
      <c r="B65" s="126">
        <f t="shared" si="5"/>
        <v>40.845</v>
      </c>
      <c r="C65" s="138">
        <f>SUM(C66:C78)</f>
        <v>39.365</v>
      </c>
      <c r="D65" s="138">
        <f t="shared" ref="D65:L65" si="7">SUM(D66:D78)</f>
        <v>0.5</v>
      </c>
      <c r="E65" s="138">
        <f t="shared" si="7"/>
        <v>0.98</v>
      </c>
      <c r="F65" s="138">
        <f t="shared" si="7"/>
        <v>0</v>
      </c>
      <c r="G65" s="138">
        <f t="shared" si="7"/>
        <v>0</v>
      </c>
      <c r="H65" s="138">
        <f t="shared" si="7"/>
        <v>0</v>
      </c>
      <c r="I65" s="138">
        <f t="shared" si="7"/>
        <v>0</v>
      </c>
      <c r="J65" s="138">
        <f t="shared" si="7"/>
        <v>0</v>
      </c>
      <c r="K65" s="138">
        <f t="shared" si="7"/>
        <v>0</v>
      </c>
      <c r="L65" s="138">
        <f t="shared" si="7"/>
        <v>0</v>
      </c>
    </row>
    <row r="66" s="120" customFormat="1" spans="1:12">
      <c r="A66" s="132" t="s">
        <v>183</v>
      </c>
      <c r="B66" s="126">
        <f t="shared" si="5"/>
        <v>0.5</v>
      </c>
      <c r="C66" s="136"/>
      <c r="D66" s="136">
        <v>0.5</v>
      </c>
      <c r="E66" s="136"/>
      <c r="F66" s="137"/>
      <c r="G66" s="137"/>
      <c r="H66" s="137"/>
      <c r="I66" s="137"/>
      <c r="J66" s="137"/>
      <c r="K66" s="137"/>
      <c r="L66" s="137"/>
    </row>
    <row r="67" spans="1:12">
      <c r="A67" s="132" t="s">
        <v>184</v>
      </c>
      <c r="B67" s="126">
        <f t="shared" si="5"/>
        <v>0</v>
      </c>
      <c r="C67" s="136"/>
      <c r="D67" s="136"/>
      <c r="E67" s="136"/>
      <c r="F67" s="137"/>
      <c r="G67" s="137"/>
      <c r="H67" s="137"/>
      <c r="I67" s="137"/>
      <c r="J67" s="137"/>
      <c r="K67" s="137"/>
      <c r="L67" s="137"/>
    </row>
    <row r="68" spans="1:12">
      <c r="A68" s="132" t="s">
        <v>185</v>
      </c>
      <c r="B68" s="126">
        <f t="shared" si="5"/>
        <v>0</v>
      </c>
      <c r="C68" s="136"/>
      <c r="D68" s="136"/>
      <c r="E68" s="136"/>
      <c r="F68" s="137"/>
      <c r="G68" s="137"/>
      <c r="H68" s="137"/>
      <c r="I68" s="137"/>
      <c r="J68" s="137"/>
      <c r="K68" s="137"/>
      <c r="L68" s="137"/>
    </row>
    <row r="69" spans="1:12">
      <c r="A69" s="132" t="s">
        <v>186</v>
      </c>
      <c r="B69" s="126">
        <f t="shared" si="5"/>
        <v>0</v>
      </c>
      <c r="C69" s="135"/>
      <c r="D69" s="135"/>
      <c r="E69" s="135"/>
      <c r="F69" s="139"/>
      <c r="G69" s="137"/>
      <c r="H69" s="137"/>
      <c r="I69" s="137"/>
      <c r="J69" s="137"/>
      <c r="K69" s="137"/>
      <c r="L69" s="137"/>
    </row>
    <row r="70" spans="1:12">
      <c r="A70" s="132" t="s">
        <v>187</v>
      </c>
      <c r="B70" s="126">
        <f t="shared" si="5"/>
        <v>0</v>
      </c>
      <c r="C70" s="135"/>
      <c r="D70" s="135"/>
      <c r="E70" s="135"/>
      <c r="F70" s="139"/>
      <c r="G70" s="137"/>
      <c r="H70" s="137"/>
      <c r="I70" s="137"/>
      <c r="J70" s="137"/>
      <c r="K70" s="137"/>
      <c r="L70" s="137"/>
    </row>
    <row r="71" s="120" customFormat="1" spans="1:12">
      <c r="A71" s="132" t="s">
        <v>188</v>
      </c>
      <c r="B71" s="126">
        <f t="shared" si="5"/>
        <v>0.98</v>
      </c>
      <c r="C71" s="135"/>
      <c r="D71" s="135"/>
      <c r="E71" s="135">
        <v>0.98</v>
      </c>
      <c r="F71" s="139"/>
      <c r="G71" s="137"/>
      <c r="H71" s="137"/>
      <c r="I71" s="137"/>
      <c r="J71" s="137"/>
      <c r="K71" s="137"/>
      <c r="L71" s="137"/>
    </row>
    <row r="72" s="120" customFormat="1" spans="1:12">
      <c r="A72" s="132" t="s">
        <v>189</v>
      </c>
      <c r="B72" s="126">
        <f t="shared" si="5"/>
        <v>39.365</v>
      </c>
      <c r="C72" s="137">
        <v>39.365</v>
      </c>
      <c r="D72" s="137"/>
      <c r="E72" s="137"/>
      <c r="F72" s="137"/>
      <c r="G72" s="137"/>
      <c r="H72" s="137"/>
      <c r="I72" s="137"/>
      <c r="J72" s="137"/>
      <c r="K72" s="137"/>
      <c r="L72" s="137"/>
    </row>
    <row r="73" spans="1:12">
      <c r="A73" s="132" t="s">
        <v>190</v>
      </c>
      <c r="B73" s="126">
        <f t="shared" si="5"/>
        <v>0</v>
      </c>
      <c r="C73" s="140"/>
      <c r="D73" s="140"/>
      <c r="E73" s="140"/>
      <c r="F73" s="140"/>
      <c r="G73" s="137"/>
      <c r="H73" s="137"/>
      <c r="I73" s="137"/>
      <c r="J73" s="137"/>
      <c r="K73" s="137"/>
      <c r="L73" s="137"/>
    </row>
    <row r="74" spans="1:12">
      <c r="A74" s="132" t="s">
        <v>191</v>
      </c>
      <c r="B74" s="126">
        <f t="shared" si="5"/>
        <v>0</v>
      </c>
      <c r="C74" s="140"/>
      <c r="D74" s="140"/>
      <c r="E74" s="140"/>
      <c r="F74" s="140"/>
      <c r="G74" s="137"/>
      <c r="H74" s="137"/>
      <c r="I74" s="137"/>
      <c r="J74" s="137"/>
      <c r="K74" s="137"/>
      <c r="L74" s="137"/>
    </row>
    <row r="75" spans="1:12">
      <c r="A75" s="132" t="s">
        <v>192</v>
      </c>
      <c r="B75" s="126">
        <f t="shared" si="5"/>
        <v>0</v>
      </c>
      <c r="C75" s="140"/>
      <c r="D75" s="140"/>
      <c r="E75" s="140"/>
      <c r="F75" s="140"/>
      <c r="G75" s="137"/>
      <c r="H75" s="137"/>
      <c r="I75" s="137"/>
      <c r="J75" s="137"/>
      <c r="K75" s="137"/>
      <c r="L75" s="137"/>
    </row>
    <row r="76" spans="1:12">
      <c r="A76" s="132" t="s">
        <v>193</v>
      </c>
      <c r="B76" s="126">
        <f t="shared" si="5"/>
        <v>0</v>
      </c>
      <c r="C76" s="140"/>
      <c r="D76" s="140"/>
      <c r="E76" s="140"/>
      <c r="F76" s="140"/>
      <c r="G76" s="137"/>
      <c r="H76" s="137"/>
      <c r="I76" s="137"/>
      <c r="J76" s="137"/>
      <c r="K76" s="137"/>
      <c r="L76" s="137"/>
    </row>
    <row r="77" spans="1:12">
      <c r="A77" s="132" t="s">
        <v>194</v>
      </c>
      <c r="B77" s="126">
        <f t="shared" si="5"/>
        <v>0</v>
      </c>
      <c r="C77" s="141"/>
      <c r="D77" s="141"/>
      <c r="E77" s="141"/>
      <c r="F77" s="141"/>
      <c r="G77" s="139"/>
      <c r="H77" s="139"/>
      <c r="I77" s="139"/>
      <c r="J77" s="137"/>
      <c r="K77" s="137"/>
      <c r="L77" s="137"/>
    </row>
    <row r="78" spans="1:12">
      <c r="A78" s="132" t="s">
        <v>195</v>
      </c>
      <c r="B78" s="126">
        <f t="shared" si="5"/>
        <v>0</v>
      </c>
      <c r="C78" s="141"/>
      <c r="D78" s="141"/>
      <c r="E78" s="141"/>
      <c r="F78" s="141"/>
      <c r="G78" s="139"/>
      <c r="H78" s="139"/>
      <c r="I78" s="139"/>
      <c r="J78" s="137"/>
      <c r="K78" s="137"/>
      <c r="L78" s="137"/>
    </row>
    <row r="79" spans="1:12">
      <c r="A79" s="130" t="s">
        <v>196</v>
      </c>
      <c r="B79" s="126">
        <f>SUM(C79:L79)</f>
        <v>1.5</v>
      </c>
      <c r="C79" s="142">
        <f>SUM(C80)</f>
        <v>0</v>
      </c>
      <c r="D79" s="142">
        <f t="shared" ref="D79:L79" si="8">SUM(D80)</f>
        <v>1.5</v>
      </c>
      <c r="E79" s="142">
        <f t="shared" si="8"/>
        <v>0</v>
      </c>
      <c r="F79" s="142">
        <f t="shared" si="8"/>
        <v>0</v>
      </c>
      <c r="G79" s="142">
        <f t="shared" si="8"/>
        <v>0</v>
      </c>
      <c r="H79" s="142">
        <f t="shared" si="8"/>
        <v>0</v>
      </c>
      <c r="I79" s="142">
        <f t="shared" si="8"/>
        <v>0</v>
      </c>
      <c r="J79" s="142">
        <f t="shared" si="8"/>
        <v>0</v>
      </c>
      <c r="K79" s="142">
        <f t="shared" si="8"/>
        <v>0</v>
      </c>
      <c r="L79" s="142">
        <f t="shared" si="8"/>
        <v>0</v>
      </c>
    </row>
    <row r="80" s="120" customFormat="1" spans="1:12">
      <c r="A80" s="132" t="s">
        <v>197</v>
      </c>
      <c r="B80" s="126">
        <f>SUM(C80:L80)</f>
        <v>1.5</v>
      </c>
      <c r="C80" s="141"/>
      <c r="D80" s="141">
        <v>1.5</v>
      </c>
      <c r="E80" s="141"/>
      <c r="F80" s="141"/>
      <c r="G80" s="139"/>
      <c r="H80" s="139"/>
      <c r="I80" s="139"/>
      <c r="J80" s="137"/>
      <c r="K80" s="137"/>
      <c r="L80" s="137"/>
    </row>
    <row r="81" spans="1:12">
      <c r="A81" s="130" t="s">
        <v>198</v>
      </c>
      <c r="B81" s="126">
        <f>SUM(C81:L81)</f>
        <v>280.4437</v>
      </c>
      <c r="C81" s="142">
        <f>SUM(C82:C91)</f>
        <v>223.72</v>
      </c>
      <c r="D81" s="142">
        <f t="shared" ref="D81:L81" si="9">SUM(D82:D91)</f>
        <v>22.6437</v>
      </c>
      <c r="E81" s="142">
        <f t="shared" si="9"/>
        <v>22.68</v>
      </c>
      <c r="F81" s="142">
        <f t="shared" si="9"/>
        <v>0</v>
      </c>
      <c r="G81" s="142">
        <f t="shared" si="9"/>
        <v>0</v>
      </c>
      <c r="H81" s="142">
        <f t="shared" si="9"/>
        <v>11.4</v>
      </c>
      <c r="I81" s="142">
        <f t="shared" si="9"/>
        <v>0</v>
      </c>
      <c r="J81" s="142">
        <f t="shared" si="9"/>
        <v>0</v>
      </c>
      <c r="K81" s="142">
        <f t="shared" si="9"/>
        <v>0</v>
      </c>
      <c r="L81" s="142">
        <f t="shared" si="9"/>
        <v>0</v>
      </c>
    </row>
    <row r="82" s="120" customFormat="1" spans="1:12">
      <c r="A82" s="132" t="s">
        <v>199</v>
      </c>
      <c r="B82" s="126">
        <f>SUM(C82:L82)</f>
        <v>237.0857</v>
      </c>
      <c r="C82" s="140">
        <v>223.72</v>
      </c>
      <c r="D82" s="140">
        <v>12.7657</v>
      </c>
      <c r="E82" s="140"/>
      <c r="F82" s="140"/>
      <c r="G82" s="137"/>
      <c r="H82" s="137">
        <v>0.6</v>
      </c>
      <c r="I82" s="137"/>
      <c r="J82" s="137"/>
      <c r="K82" s="137"/>
      <c r="L82" s="137"/>
    </row>
    <row r="83" spans="1:12">
      <c r="A83" s="132" t="s">
        <v>200</v>
      </c>
      <c r="B83" s="126">
        <f>SUM(C83:L83)</f>
        <v>0</v>
      </c>
      <c r="C83" s="137"/>
      <c r="D83" s="137"/>
      <c r="E83" s="137"/>
      <c r="F83" s="137"/>
      <c r="G83" s="137"/>
      <c r="H83" s="137"/>
      <c r="I83" s="137"/>
      <c r="J83" s="137"/>
      <c r="K83" s="137"/>
      <c r="L83" s="137"/>
    </row>
    <row r="84" spans="1:12">
      <c r="A84" s="132" t="s">
        <v>201</v>
      </c>
      <c r="B84" s="126">
        <f>SUM(C84:L84)</f>
        <v>0</v>
      </c>
      <c r="C84" s="143"/>
      <c r="D84" s="143"/>
      <c r="E84" s="143"/>
      <c r="F84" s="143"/>
      <c r="G84" s="143"/>
      <c r="H84" s="143"/>
      <c r="I84" s="143"/>
      <c r="J84" s="143"/>
      <c r="K84" s="143"/>
      <c r="L84" s="143"/>
    </row>
    <row r="85" spans="1:12">
      <c r="A85" s="132" t="s">
        <v>202</v>
      </c>
      <c r="B85" s="126">
        <f>SUM(C85:L85)</f>
        <v>0</v>
      </c>
      <c r="C85" s="140"/>
      <c r="D85" s="140"/>
      <c r="E85" s="140"/>
      <c r="F85" s="140"/>
      <c r="G85" s="137"/>
      <c r="H85" s="137"/>
      <c r="I85" s="137"/>
      <c r="J85" s="137"/>
      <c r="K85" s="137"/>
      <c r="L85" s="137"/>
    </row>
    <row r="86" spans="1:12">
      <c r="A86" s="132" t="s">
        <v>203</v>
      </c>
      <c r="B86" s="126">
        <f>SUM(C86:L86)</f>
        <v>0</v>
      </c>
      <c r="C86" s="141"/>
      <c r="D86" s="140"/>
      <c r="E86" s="120"/>
      <c r="F86" s="140"/>
      <c r="G86" s="137"/>
      <c r="H86" s="137"/>
      <c r="I86" s="137"/>
      <c r="J86" s="137"/>
      <c r="K86" s="137"/>
      <c r="L86" s="137"/>
    </row>
    <row r="87" spans="1:12">
      <c r="A87" s="132" t="s">
        <v>204</v>
      </c>
      <c r="B87" s="126">
        <f t="shared" ref="B87:B92" si="10">SUM(C87:L87)</f>
        <v>0</v>
      </c>
      <c r="C87" s="140"/>
      <c r="D87" s="140"/>
      <c r="E87" s="140"/>
      <c r="F87" s="140"/>
      <c r="G87" s="137"/>
      <c r="H87" s="137"/>
      <c r="I87" s="137"/>
      <c r="J87" s="137"/>
      <c r="K87" s="137"/>
      <c r="L87" s="137"/>
    </row>
    <row r="88" s="120" customFormat="1" spans="1:12">
      <c r="A88" s="132" t="s">
        <v>205</v>
      </c>
      <c r="B88" s="126">
        <f t="shared" si="10"/>
        <v>22.68</v>
      </c>
      <c r="C88" s="137"/>
      <c r="D88" s="137"/>
      <c r="E88" s="139">
        <v>22.68</v>
      </c>
      <c r="F88" s="137"/>
      <c r="G88" s="137"/>
      <c r="H88" s="137"/>
      <c r="I88" s="137"/>
      <c r="J88" s="137"/>
      <c r="K88" s="137"/>
      <c r="L88" s="137"/>
    </row>
    <row r="89" spans="1:12">
      <c r="A89" s="132" t="s">
        <v>206</v>
      </c>
      <c r="B89" s="126">
        <f t="shared" si="10"/>
        <v>0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</row>
    <row r="90" spans="1:12">
      <c r="A90" s="132" t="s">
        <v>207</v>
      </c>
      <c r="B90" s="126">
        <f t="shared" si="10"/>
        <v>0</v>
      </c>
      <c r="C90" s="137"/>
      <c r="D90" s="137"/>
      <c r="E90" s="139"/>
      <c r="F90" s="137"/>
      <c r="G90" s="137"/>
      <c r="H90" s="137"/>
      <c r="I90" s="137"/>
      <c r="J90" s="137"/>
      <c r="K90" s="137"/>
      <c r="L90" s="137"/>
    </row>
    <row r="91" s="120" customFormat="1" spans="1:12">
      <c r="A91" s="132" t="s">
        <v>208</v>
      </c>
      <c r="B91" s="126">
        <f t="shared" si="10"/>
        <v>20.678</v>
      </c>
      <c r="C91" s="137"/>
      <c r="D91" s="137">
        <v>9.878</v>
      </c>
      <c r="E91" s="139"/>
      <c r="F91" s="137"/>
      <c r="G91" s="137"/>
      <c r="H91" s="137">
        <v>10.8</v>
      </c>
      <c r="I91" s="137"/>
      <c r="J91" s="137"/>
      <c r="K91" s="137"/>
      <c r="L91" s="137"/>
    </row>
    <row r="92" s="120" customFormat="1" spans="1:12">
      <c r="A92" s="130" t="s">
        <v>49</v>
      </c>
      <c r="B92" s="126">
        <f t="shared" si="10"/>
        <v>12.909</v>
      </c>
      <c r="C92" s="142">
        <f t="shared" ref="C92:L92" si="11">SUM(C93)</f>
        <v>0</v>
      </c>
      <c r="D92" s="142">
        <f t="shared" si="11"/>
        <v>12.909</v>
      </c>
      <c r="E92" s="142">
        <f t="shared" si="11"/>
        <v>0</v>
      </c>
      <c r="F92" s="142">
        <f t="shared" si="11"/>
        <v>0</v>
      </c>
      <c r="G92" s="142">
        <f t="shared" si="11"/>
        <v>0</v>
      </c>
      <c r="H92" s="142">
        <f t="shared" si="11"/>
        <v>0</v>
      </c>
      <c r="I92" s="142">
        <f t="shared" si="11"/>
        <v>0</v>
      </c>
      <c r="J92" s="142">
        <f t="shared" si="11"/>
        <v>0</v>
      </c>
      <c r="K92" s="142">
        <f t="shared" si="11"/>
        <v>0</v>
      </c>
      <c r="L92" s="142">
        <f t="shared" si="11"/>
        <v>0</v>
      </c>
    </row>
    <row r="93" s="120" customFormat="1" spans="1:12">
      <c r="A93" s="132" t="s">
        <v>209</v>
      </c>
      <c r="B93" s="126">
        <v>0</v>
      </c>
      <c r="C93" s="137"/>
      <c r="D93" s="137">
        <v>12.909</v>
      </c>
      <c r="E93" s="139"/>
      <c r="F93" s="137"/>
      <c r="G93" s="137"/>
      <c r="H93" s="137"/>
      <c r="I93" s="137"/>
      <c r="J93" s="137"/>
      <c r="K93" s="137"/>
      <c r="L93" s="137"/>
    </row>
    <row r="94" spans="1:12">
      <c r="A94" s="130" t="s">
        <v>210</v>
      </c>
      <c r="B94" s="126">
        <f t="shared" ref="B94:B106" si="12">SUM(C94:L94)</f>
        <v>51.91</v>
      </c>
      <c r="C94" s="131">
        <f>SUM(C95:C97)</f>
        <v>51.91</v>
      </c>
      <c r="D94" s="131">
        <f t="shared" ref="D94:L94" si="13">SUM(D95:D97)</f>
        <v>0</v>
      </c>
      <c r="E94" s="131">
        <f t="shared" si="13"/>
        <v>0</v>
      </c>
      <c r="F94" s="131">
        <f t="shared" si="13"/>
        <v>0</v>
      </c>
      <c r="G94" s="131">
        <f t="shared" si="13"/>
        <v>0</v>
      </c>
      <c r="H94" s="131">
        <f t="shared" si="13"/>
        <v>0</v>
      </c>
      <c r="I94" s="131">
        <f t="shared" si="13"/>
        <v>0</v>
      </c>
      <c r="J94" s="131">
        <f t="shared" si="13"/>
        <v>0</v>
      </c>
      <c r="K94" s="131">
        <f t="shared" si="13"/>
        <v>0</v>
      </c>
      <c r="L94" s="131">
        <f t="shared" si="13"/>
        <v>0</v>
      </c>
    </row>
    <row r="95" spans="1:12">
      <c r="A95" s="132" t="s">
        <v>211</v>
      </c>
      <c r="B95" s="126">
        <f t="shared" si="12"/>
        <v>0</v>
      </c>
      <c r="C95" s="137">
        <v>0</v>
      </c>
      <c r="D95" s="137"/>
      <c r="E95" s="139"/>
      <c r="F95" s="137"/>
      <c r="G95" s="137"/>
      <c r="H95" s="137"/>
      <c r="I95" s="137"/>
      <c r="J95" s="137"/>
      <c r="K95" s="137"/>
      <c r="L95" s="137"/>
    </row>
    <row r="96" s="120" customFormat="1" spans="1:12">
      <c r="A96" s="132" t="s">
        <v>212</v>
      </c>
      <c r="B96" s="126">
        <f t="shared" si="12"/>
        <v>51.91</v>
      </c>
      <c r="C96" s="137">
        <v>51.91</v>
      </c>
      <c r="D96" s="137"/>
      <c r="E96" s="139"/>
      <c r="F96" s="137"/>
      <c r="G96" s="137"/>
      <c r="H96" s="137"/>
      <c r="I96" s="137"/>
      <c r="J96" s="137"/>
      <c r="K96" s="137"/>
      <c r="L96" s="137"/>
    </row>
    <row r="97" spans="1:12">
      <c r="A97" s="134" t="s">
        <v>213</v>
      </c>
      <c r="B97" s="126">
        <f t="shared" si="12"/>
        <v>0</v>
      </c>
      <c r="C97" s="137"/>
      <c r="D97" s="137"/>
      <c r="E97" s="139"/>
      <c r="F97" s="137"/>
      <c r="G97" s="137"/>
      <c r="H97" s="137"/>
      <c r="I97" s="137"/>
      <c r="J97" s="137"/>
      <c r="K97" s="137"/>
      <c r="L97" s="137"/>
    </row>
    <row r="98" spans="1:12">
      <c r="A98" s="144" t="s">
        <v>214</v>
      </c>
      <c r="B98" s="126">
        <f t="shared" si="12"/>
        <v>0</v>
      </c>
      <c r="C98" s="131">
        <f>SUM(C99:C106)</f>
        <v>0</v>
      </c>
      <c r="D98" s="131">
        <f t="shared" ref="D98:L98" si="14">SUM(D99:D106)</f>
        <v>0</v>
      </c>
      <c r="E98" s="131">
        <f t="shared" si="14"/>
        <v>0</v>
      </c>
      <c r="F98" s="131">
        <f t="shared" si="14"/>
        <v>0</v>
      </c>
      <c r="G98" s="131">
        <f t="shared" si="14"/>
        <v>0</v>
      </c>
      <c r="H98" s="131">
        <f t="shared" si="14"/>
        <v>0</v>
      </c>
      <c r="I98" s="131">
        <f t="shared" si="14"/>
        <v>0</v>
      </c>
      <c r="J98" s="131">
        <f t="shared" si="14"/>
        <v>0</v>
      </c>
      <c r="K98" s="131">
        <f t="shared" si="14"/>
        <v>0</v>
      </c>
      <c r="L98" s="131">
        <f t="shared" si="14"/>
        <v>0</v>
      </c>
    </row>
    <row r="99" spans="1:12">
      <c r="A99" s="134" t="s">
        <v>215</v>
      </c>
      <c r="B99" s="126">
        <f t="shared" si="12"/>
        <v>0</v>
      </c>
      <c r="C99" s="137"/>
      <c r="D99" s="137"/>
      <c r="E99" s="139"/>
      <c r="F99" s="137"/>
      <c r="G99" s="137"/>
      <c r="H99" s="137"/>
      <c r="I99" s="137"/>
      <c r="J99" s="137"/>
      <c r="K99" s="137"/>
      <c r="L99" s="137"/>
    </row>
    <row r="100" spans="1:12">
      <c r="A100" s="134" t="s">
        <v>216</v>
      </c>
      <c r="B100" s="126">
        <f t="shared" si="12"/>
        <v>0</v>
      </c>
      <c r="C100" s="137"/>
      <c r="D100" s="137"/>
      <c r="E100" s="139"/>
      <c r="F100" s="137"/>
      <c r="G100" s="137"/>
      <c r="H100" s="137"/>
      <c r="I100" s="137"/>
      <c r="J100" s="137"/>
      <c r="K100" s="137"/>
      <c r="L100" s="137"/>
    </row>
    <row r="101" spans="1:12">
      <c r="A101" s="134" t="s">
        <v>217</v>
      </c>
      <c r="B101" s="126">
        <f t="shared" si="12"/>
        <v>0</v>
      </c>
      <c r="C101" s="137"/>
      <c r="D101" s="137"/>
      <c r="E101" s="139"/>
      <c r="F101" s="137"/>
      <c r="G101" s="137"/>
      <c r="H101" s="137"/>
      <c r="I101" s="137"/>
      <c r="J101" s="137"/>
      <c r="K101" s="137"/>
      <c r="L101" s="137"/>
    </row>
    <row r="102" spans="1:12">
      <c r="A102" s="134" t="s">
        <v>218</v>
      </c>
      <c r="B102" s="126">
        <f t="shared" si="12"/>
        <v>0</v>
      </c>
      <c r="C102" s="137"/>
      <c r="D102" s="137"/>
      <c r="E102" s="139"/>
      <c r="F102" s="137"/>
      <c r="G102" s="137"/>
      <c r="H102" s="137"/>
      <c r="I102" s="137"/>
      <c r="J102" s="137"/>
      <c r="K102" s="137"/>
      <c r="L102" s="137"/>
    </row>
    <row r="103" spans="1:12">
      <c r="A103" s="134" t="s">
        <v>219</v>
      </c>
      <c r="B103" s="126">
        <f t="shared" si="12"/>
        <v>0</v>
      </c>
      <c r="C103" s="137"/>
      <c r="D103" s="137"/>
      <c r="E103" s="139"/>
      <c r="F103" s="137"/>
      <c r="G103" s="137"/>
      <c r="H103" s="137"/>
      <c r="I103" s="137"/>
      <c r="J103" s="137"/>
      <c r="K103" s="137"/>
      <c r="L103" s="137"/>
    </row>
    <row r="104" spans="1:12">
      <c r="A104" s="134" t="s">
        <v>220</v>
      </c>
      <c r="B104" s="126">
        <f t="shared" si="12"/>
        <v>0</v>
      </c>
      <c r="C104" s="137"/>
      <c r="D104" s="137"/>
      <c r="E104" s="139"/>
      <c r="F104" s="137"/>
      <c r="G104" s="137"/>
      <c r="H104" s="137"/>
      <c r="I104" s="137"/>
      <c r="J104" s="137"/>
      <c r="K104" s="137"/>
      <c r="L104" s="137"/>
    </row>
    <row r="105" spans="1:12">
      <c r="A105" s="134" t="s">
        <v>221</v>
      </c>
      <c r="B105" s="126">
        <f t="shared" si="12"/>
        <v>0</v>
      </c>
      <c r="C105" s="137"/>
      <c r="D105" s="137"/>
      <c r="E105" s="139"/>
      <c r="F105" s="137"/>
      <c r="G105" s="137"/>
      <c r="H105" s="137"/>
      <c r="I105" s="137"/>
      <c r="J105" s="137"/>
      <c r="K105" s="137"/>
      <c r="L105" s="137"/>
    </row>
    <row r="106" spans="1:12">
      <c r="A106" s="134" t="s">
        <v>222</v>
      </c>
      <c r="B106" s="126">
        <f t="shared" si="12"/>
        <v>0</v>
      </c>
      <c r="C106" s="137"/>
      <c r="D106" s="137"/>
      <c r="E106" s="139"/>
      <c r="F106" s="137"/>
      <c r="G106" s="137"/>
      <c r="H106" s="137"/>
      <c r="I106" s="137"/>
      <c r="J106" s="137"/>
      <c r="K106" s="137"/>
      <c r="L106" s="137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2" fitToHeight="0" orientation="landscape" horizontalDpi="600"/>
  <headerFooter alignWithMargins="0" scaleWithDoc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40"/>
  <sheetViews>
    <sheetView workbookViewId="0">
      <selection activeCell="F9" sqref="A1:M40"/>
    </sheetView>
  </sheetViews>
  <sheetFormatPr defaultColWidth="9" defaultRowHeight="14.25"/>
  <cols>
    <col min="1" max="1" width="9.375" customWidth="1"/>
    <col min="2" max="2" width="51.4166666666667" customWidth="1"/>
    <col min="3" max="3" width="9.5" customWidth="1"/>
    <col min="4" max="4" width="12.625" customWidth="1"/>
    <col min="5" max="5" width="14.625" customWidth="1"/>
    <col min="6" max="6" width="18.625" customWidth="1"/>
    <col min="7" max="7" width="12.5" customWidth="1"/>
    <col min="8" max="8" width="14.6666666666667" customWidth="1"/>
    <col min="9" max="9" width="10.375"/>
    <col min="10" max="10" width="13.6666666666667" customWidth="1"/>
  </cols>
  <sheetData>
    <row r="1" ht="18" customHeight="1" spans="1:13">
      <c r="A1" s="2" t="s">
        <v>243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101" t="s">
        <v>244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ht="16.5" customHeight="1" spans="1:13">
      <c r="A3" s="102" t="s">
        <v>245</v>
      </c>
      <c r="B3" s="103"/>
      <c r="C3" s="104"/>
      <c r="D3" s="104"/>
      <c r="E3" s="104"/>
      <c r="F3" s="104"/>
      <c r="G3" s="105"/>
      <c r="H3" s="105"/>
      <c r="I3" s="105"/>
      <c r="J3" s="105"/>
      <c r="K3" s="105"/>
      <c r="L3" s="105" t="s">
        <v>246</v>
      </c>
      <c r="M3" s="105"/>
    </row>
    <row r="4" ht="21.75" customHeight="1" spans="1:13">
      <c r="A4" s="106" t="s">
        <v>247</v>
      </c>
      <c r="B4" s="106" t="s">
        <v>248</v>
      </c>
      <c r="C4" s="106" t="s">
        <v>249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ht="36" spans="1:13">
      <c r="A5" s="106"/>
      <c r="B5" s="106"/>
      <c r="C5" s="107" t="s">
        <v>250</v>
      </c>
      <c r="D5" s="108" t="s">
        <v>231</v>
      </c>
      <c r="E5" s="108" t="s">
        <v>232</v>
      </c>
      <c r="F5" s="108" t="s">
        <v>233</v>
      </c>
      <c r="G5" s="108" t="s">
        <v>234</v>
      </c>
      <c r="H5" s="108" t="s">
        <v>235</v>
      </c>
      <c r="I5" s="108" t="s">
        <v>236</v>
      </c>
      <c r="J5" s="108" t="s">
        <v>237</v>
      </c>
      <c r="K5" s="108" t="s">
        <v>238</v>
      </c>
      <c r="L5" s="108" t="s">
        <v>239</v>
      </c>
      <c r="M5" s="108" t="s">
        <v>240</v>
      </c>
    </row>
    <row r="6" ht="24.95" customHeight="1" spans="1:13">
      <c r="A6" s="106" t="s">
        <v>241</v>
      </c>
      <c r="B6" s="106"/>
      <c r="C6" s="109">
        <f>C7+C13</f>
        <v>1245.2678</v>
      </c>
      <c r="D6" s="109">
        <f>D7+D13</f>
        <v>750.77</v>
      </c>
      <c r="E6" s="109">
        <f>E7+E13</f>
        <v>191.2278</v>
      </c>
      <c r="F6" s="109">
        <f>F7+F13</f>
        <v>284.17</v>
      </c>
      <c r="G6" s="109">
        <f t="shared" ref="G6:M6" si="0">G7+G13</f>
        <v>0</v>
      </c>
      <c r="H6" s="109">
        <f t="shared" si="0"/>
        <v>0</v>
      </c>
      <c r="I6" s="109">
        <f t="shared" si="0"/>
        <v>19.1</v>
      </c>
      <c r="J6" s="109">
        <f t="shared" si="0"/>
        <v>0</v>
      </c>
      <c r="K6" s="109">
        <f t="shared" si="0"/>
        <v>0</v>
      </c>
      <c r="L6" s="109">
        <f t="shared" si="0"/>
        <v>0</v>
      </c>
      <c r="M6" s="109">
        <f t="shared" si="0"/>
        <v>0</v>
      </c>
    </row>
    <row r="7" ht="24.95" customHeight="1" spans="1:13">
      <c r="A7" s="110"/>
      <c r="B7" s="111" t="s">
        <v>251</v>
      </c>
      <c r="C7" s="109">
        <f>SUM(D7:M7)</f>
        <v>1139.86</v>
      </c>
      <c r="D7" s="109">
        <f>SUM(D8:D12)</f>
        <v>750.77</v>
      </c>
      <c r="E7" s="109">
        <f>SUM(E8:E12)</f>
        <v>100.12</v>
      </c>
      <c r="F7" s="109">
        <f>SUM(F8:F12)</f>
        <v>282.77</v>
      </c>
      <c r="G7" s="109">
        <f t="shared" ref="G7:M7" si="1">SUM(G8:G12)</f>
        <v>0</v>
      </c>
      <c r="H7" s="109">
        <f t="shared" si="1"/>
        <v>0</v>
      </c>
      <c r="I7" s="109">
        <f t="shared" si="1"/>
        <v>6.2</v>
      </c>
      <c r="J7" s="109">
        <f t="shared" si="1"/>
        <v>0</v>
      </c>
      <c r="K7" s="109">
        <f t="shared" si="1"/>
        <v>0</v>
      </c>
      <c r="L7" s="109">
        <f t="shared" si="1"/>
        <v>0</v>
      </c>
      <c r="M7" s="109">
        <f t="shared" si="1"/>
        <v>0</v>
      </c>
    </row>
    <row r="8" s="100" customFormat="1" ht="24.95" customHeight="1" spans="1:13">
      <c r="A8" s="110"/>
      <c r="B8" s="112" t="s">
        <v>252</v>
      </c>
      <c r="C8" s="109">
        <f t="shared" ref="C8:C13" si="2">SUM(D8:M8)</f>
        <v>750.77</v>
      </c>
      <c r="D8" s="113">
        <v>750.77</v>
      </c>
      <c r="E8" s="113"/>
      <c r="F8" s="113"/>
      <c r="G8" s="114"/>
      <c r="H8" s="114"/>
      <c r="I8" s="114"/>
      <c r="J8" s="114"/>
      <c r="K8" s="114"/>
      <c r="L8" s="114"/>
      <c r="M8" s="114"/>
    </row>
    <row r="9" s="100" customFormat="1" ht="24.95" customHeight="1" spans="1:13">
      <c r="A9" s="110"/>
      <c r="B9" s="112" t="s">
        <v>253</v>
      </c>
      <c r="C9" s="109">
        <f t="shared" si="2"/>
        <v>387.47</v>
      </c>
      <c r="D9" s="113"/>
      <c r="E9" s="113">
        <v>98.5</v>
      </c>
      <c r="F9" s="113">
        <v>282.77</v>
      </c>
      <c r="G9" s="114"/>
      <c r="H9" s="114"/>
      <c r="I9" s="117">
        <v>6.2</v>
      </c>
      <c r="J9" s="114"/>
      <c r="K9" s="114"/>
      <c r="L9" s="114"/>
      <c r="M9" s="114"/>
    </row>
    <row r="10" ht="24.95" customHeight="1" spans="1:13">
      <c r="A10" s="110"/>
      <c r="B10" s="112" t="s">
        <v>254</v>
      </c>
      <c r="C10" s="109">
        <f t="shared" si="2"/>
        <v>0</v>
      </c>
      <c r="D10" s="105"/>
      <c r="E10" s="113"/>
      <c r="F10" s="113"/>
      <c r="G10" s="114"/>
      <c r="H10" s="114"/>
      <c r="I10" s="114"/>
      <c r="J10" s="114"/>
      <c r="K10" s="114"/>
      <c r="L10" s="114"/>
      <c r="M10" s="114"/>
    </row>
    <row r="11" s="100" customFormat="1" ht="24.95" customHeight="1" spans="1:13">
      <c r="A11" s="110"/>
      <c r="B11" s="112" t="s">
        <v>255</v>
      </c>
      <c r="C11" s="109">
        <f t="shared" si="2"/>
        <v>1.62</v>
      </c>
      <c r="D11" s="113"/>
      <c r="E11" s="113">
        <v>1.62</v>
      </c>
      <c r="F11" s="113"/>
      <c r="G11" s="114"/>
      <c r="H11" s="114"/>
      <c r="I11" s="114"/>
      <c r="J11" s="114"/>
      <c r="K11" s="114"/>
      <c r="L11" s="114"/>
      <c r="M11" s="114"/>
    </row>
    <row r="12" ht="24.95" customHeight="1" spans="1:13">
      <c r="A12" s="110"/>
      <c r="B12" s="112" t="s">
        <v>256</v>
      </c>
      <c r="C12" s="109">
        <f t="shared" si="2"/>
        <v>0</v>
      </c>
      <c r="D12" s="113"/>
      <c r="E12" s="113"/>
      <c r="F12" s="113"/>
      <c r="G12" s="114"/>
      <c r="H12" s="114"/>
      <c r="I12" s="114"/>
      <c r="J12" s="114"/>
      <c r="K12" s="114"/>
      <c r="L12" s="114"/>
      <c r="M12" s="114"/>
    </row>
    <row r="13" ht="24.95" customHeight="1" spans="1:13">
      <c r="A13" s="110"/>
      <c r="B13" s="111" t="s">
        <v>257</v>
      </c>
      <c r="C13" s="109">
        <f t="shared" si="2"/>
        <v>105.4078</v>
      </c>
      <c r="D13" s="109">
        <f>SUM(D14:D32)</f>
        <v>0</v>
      </c>
      <c r="E13" s="109">
        <f>SUM(E14:E40)</f>
        <v>91.1078</v>
      </c>
      <c r="F13" s="109">
        <f t="shared" ref="F13:M13" si="3">SUM(F14:F40)</f>
        <v>1.4</v>
      </c>
      <c r="G13" s="109">
        <f t="shared" si="3"/>
        <v>0</v>
      </c>
      <c r="H13" s="109">
        <f t="shared" si="3"/>
        <v>0</v>
      </c>
      <c r="I13" s="109">
        <f t="shared" si="3"/>
        <v>12.9</v>
      </c>
      <c r="J13" s="109">
        <f t="shared" si="3"/>
        <v>0</v>
      </c>
      <c r="K13" s="109">
        <f t="shared" si="3"/>
        <v>0</v>
      </c>
      <c r="L13" s="109">
        <f t="shared" si="3"/>
        <v>0</v>
      </c>
      <c r="M13" s="109">
        <f t="shared" si="3"/>
        <v>0</v>
      </c>
    </row>
    <row r="14" s="100" customFormat="1" ht="24.95" customHeight="1" spans="1:13">
      <c r="A14" s="110"/>
      <c r="B14" s="112" t="s">
        <v>258</v>
      </c>
      <c r="C14" s="109">
        <f t="shared" ref="C14:C40" si="4">SUM(D14:M14)</f>
        <v>1</v>
      </c>
      <c r="D14" s="112"/>
      <c r="E14" s="115">
        <v>0.6</v>
      </c>
      <c r="F14" s="115"/>
      <c r="G14" s="115"/>
      <c r="H14" s="115"/>
      <c r="I14" s="115">
        <v>0.4</v>
      </c>
      <c r="J14" s="109"/>
      <c r="K14" s="109"/>
      <c r="L14" s="109"/>
      <c r="M14" s="109"/>
    </row>
    <row r="15" s="100" customFormat="1" ht="24.95" customHeight="1" spans="1:13">
      <c r="A15" s="110"/>
      <c r="B15" s="112" t="s">
        <v>259</v>
      </c>
      <c r="C15" s="109">
        <f t="shared" si="4"/>
        <v>20</v>
      </c>
      <c r="D15" s="112"/>
      <c r="E15" s="115">
        <v>18.9</v>
      </c>
      <c r="F15" s="115"/>
      <c r="G15" s="115"/>
      <c r="H15" s="115"/>
      <c r="I15" s="115">
        <v>1.1</v>
      </c>
      <c r="J15" s="109"/>
      <c r="K15" s="109"/>
      <c r="L15" s="109"/>
      <c r="M15" s="109"/>
    </row>
    <row r="16" s="100" customFormat="1" ht="24.95" customHeight="1" spans="1:13">
      <c r="A16" s="110"/>
      <c r="B16" s="112" t="s">
        <v>260</v>
      </c>
      <c r="C16" s="109">
        <f t="shared" si="4"/>
        <v>12.52</v>
      </c>
      <c r="D16" s="116"/>
      <c r="E16" s="116">
        <v>12.52</v>
      </c>
      <c r="F16" s="116"/>
      <c r="G16" s="116"/>
      <c r="H16" s="116"/>
      <c r="I16" s="116"/>
      <c r="J16" s="116"/>
      <c r="K16" s="116"/>
      <c r="L16" s="116"/>
      <c r="M16" s="116"/>
    </row>
    <row r="17" s="100" customFormat="1" ht="24.95" customHeight="1" spans="1:13">
      <c r="A17" s="110"/>
      <c r="B17" s="112" t="s">
        <v>261</v>
      </c>
      <c r="C17" s="109">
        <f t="shared" si="4"/>
        <v>0.5</v>
      </c>
      <c r="D17" s="116"/>
      <c r="E17" s="116">
        <v>0.5</v>
      </c>
      <c r="F17" s="116"/>
      <c r="G17" s="116"/>
      <c r="H17" s="116"/>
      <c r="I17" s="116"/>
      <c r="J17" s="116"/>
      <c r="K17" s="116"/>
      <c r="L17" s="116"/>
      <c r="M17" s="116"/>
    </row>
    <row r="18" s="100" customFormat="1" ht="24.95" customHeight="1" spans="1:13">
      <c r="A18" s="110"/>
      <c r="B18" s="112" t="s">
        <v>262</v>
      </c>
      <c r="C18" s="109">
        <f t="shared" si="4"/>
        <v>10</v>
      </c>
      <c r="D18" s="116"/>
      <c r="E18" s="116">
        <v>10</v>
      </c>
      <c r="F18" s="116"/>
      <c r="G18" s="116"/>
      <c r="H18" s="116"/>
      <c r="I18" s="116"/>
      <c r="J18" s="116"/>
      <c r="K18" s="116"/>
      <c r="L18" s="116"/>
      <c r="M18" s="116"/>
    </row>
    <row r="19" s="100" customFormat="1" ht="24.95" customHeight="1" spans="1:13">
      <c r="A19" s="110"/>
      <c r="B19" s="112" t="s">
        <v>263</v>
      </c>
      <c r="C19" s="109">
        <f t="shared" si="4"/>
        <v>5.8</v>
      </c>
      <c r="D19" s="116"/>
      <c r="E19" s="116">
        <v>4.6</v>
      </c>
      <c r="F19" s="116">
        <v>1.2</v>
      </c>
      <c r="G19" s="116"/>
      <c r="H19" s="116"/>
      <c r="I19" s="116"/>
      <c r="J19" s="116"/>
      <c r="K19" s="116"/>
      <c r="L19" s="116"/>
      <c r="M19" s="116"/>
    </row>
    <row r="20" s="100" customFormat="1" ht="24.95" customHeight="1" spans="1:13">
      <c r="A20" s="110"/>
      <c r="B20" s="112" t="s">
        <v>264</v>
      </c>
      <c r="C20" s="109">
        <f t="shared" si="4"/>
        <v>1</v>
      </c>
      <c r="D20" s="116"/>
      <c r="E20" s="116">
        <v>1</v>
      </c>
      <c r="F20" s="116"/>
      <c r="G20" s="116"/>
      <c r="H20" s="116"/>
      <c r="I20" s="116"/>
      <c r="J20" s="116"/>
      <c r="K20" s="116"/>
      <c r="L20" s="116"/>
      <c r="M20" s="116"/>
    </row>
    <row r="21" s="100" customFormat="1" ht="24.95" customHeight="1" spans="1:13">
      <c r="A21" s="110"/>
      <c r="B21" s="112" t="s">
        <v>265</v>
      </c>
      <c r="C21" s="109">
        <f t="shared" si="4"/>
        <v>5</v>
      </c>
      <c r="D21" s="116"/>
      <c r="E21" s="116">
        <v>5</v>
      </c>
      <c r="F21" s="116">
        <v>0</v>
      </c>
      <c r="G21" s="116"/>
      <c r="H21" s="116"/>
      <c r="I21" s="116"/>
      <c r="J21" s="116"/>
      <c r="K21" s="116"/>
      <c r="L21" s="116"/>
      <c r="M21" s="116"/>
    </row>
    <row r="22" s="100" customFormat="1" ht="24.95" customHeight="1" spans="1:13">
      <c r="A22" s="110"/>
      <c r="B22" s="112" t="s">
        <v>266</v>
      </c>
      <c r="C22" s="109">
        <f t="shared" si="4"/>
        <v>1</v>
      </c>
      <c r="D22" s="116"/>
      <c r="E22" s="116">
        <v>1</v>
      </c>
      <c r="F22" s="116"/>
      <c r="G22" s="116"/>
      <c r="H22" s="116"/>
      <c r="I22" s="116"/>
      <c r="J22" s="116"/>
      <c r="K22" s="116"/>
      <c r="L22" s="116"/>
      <c r="M22" s="116"/>
    </row>
    <row r="23" s="100" customFormat="1" ht="24.95" customHeight="1" spans="1:13">
      <c r="A23" s="110"/>
      <c r="B23" s="112" t="s">
        <v>267</v>
      </c>
      <c r="C23" s="109">
        <f t="shared" si="4"/>
        <v>2</v>
      </c>
      <c r="D23" s="116"/>
      <c r="E23" s="116">
        <v>2</v>
      </c>
      <c r="F23" s="116"/>
      <c r="G23" s="116"/>
      <c r="H23" s="116"/>
      <c r="I23" s="116"/>
      <c r="J23" s="116"/>
      <c r="K23" s="116"/>
      <c r="L23" s="116"/>
      <c r="M23" s="116"/>
    </row>
    <row r="24" s="100" customFormat="1" ht="24.95" customHeight="1" spans="1:13">
      <c r="A24" s="110"/>
      <c r="B24" s="112" t="s">
        <v>268</v>
      </c>
      <c r="C24" s="109">
        <f t="shared" si="4"/>
        <v>1</v>
      </c>
      <c r="D24" s="113"/>
      <c r="E24" s="113">
        <v>1</v>
      </c>
      <c r="F24" s="113"/>
      <c r="G24" s="114"/>
      <c r="H24" s="114"/>
      <c r="I24" s="114"/>
      <c r="J24" s="114"/>
      <c r="K24" s="114"/>
      <c r="L24" s="114"/>
      <c r="M24" s="114"/>
    </row>
    <row r="25" s="100" customFormat="1" ht="24.95" customHeight="1" spans="1:13">
      <c r="A25" s="110"/>
      <c r="B25" s="112" t="s">
        <v>269</v>
      </c>
      <c r="C25" s="109">
        <f t="shared" si="4"/>
        <v>1</v>
      </c>
      <c r="D25" s="113"/>
      <c r="E25" s="113">
        <v>1</v>
      </c>
      <c r="F25" s="113"/>
      <c r="G25" s="114"/>
      <c r="H25" s="114"/>
      <c r="I25" s="114"/>
      <c r="J25" s="114"/>
      <c r="K25" s="114"/>
      <c r="L25" s="114"/>
      <c r="M25" s="114"/>
    </row>
    <row r="26" s="100" customFormat="1" ht="24.95" customHeight="1" spans="1:13">
      <c r="A26" s="110"/>
      <c r="B26" s="112" t="s">
        <v>270</v>
      </c>
      <c r="C26" s="109">
        <f t="shared" si="4"/>
        <v>1</v>
      </c>
      <c r="D26" s="113"/>
      <c r="E26" s="113">
        <v>1</v>
      </c>
      <c r="F26" s="113"/>
      <c r="G26" s="114"/>
      <c r="H26" s="114"/>
      <c r="I26" s="114"/>
      <c r="J26" s="114"/>
      <c r="K26" s="114"/>
      <c r="L26" s="114"/>
      <c r="M26" s="114"/>
    </row>
    <row r="27" s="100" customFormat="1" ht="24.95" customHeight="1" spans="1:13">
      <c r="A27" s="110"/>
      <c r="B27" s="112" t="s">
        <v>271</v>
      </c>
      <c r="C27" s="109">
        <f t="shared" si="4"/>
        <v>2.1</v>
      </c>
      <c r="D27" s="113"/>
      <c r="E27" s="113">
        <v>2.1</v>
      </c>
      <c r="F27" s="113"/>
      <c r="G27" s="114"/>
      <c r="H27" s="114"/>
      <c r="I27" s="114"/>
      <c r="J27" s="114"/>
      <c r="K27" s="114"/>
      <c r="L27" s="114"/>
      <c r="M27" s="114"/>
    </row>
    <row r="28" s="100" customFormat="1" ht="24.95" customHeight="1" spans="1:13">
      <c r="A28" s="110"/>
      <c r="B28" s="112" t="s">
        <v>272</v>
      </c>
      <c r="C28" s="109">
        <f t="shared" si="4"/>
        <v>1</v>
      </c>
      <c r="D28" s="113"/>
      <c r="E28" s="113">
        <v>0.4</v>
      </c>
      <c r="F28" s="113"/>
      <c r="G28" s="114"/>
      <c r="H28" s="114"/>
      <c r="I28" s="114">
        <v>0.6</v>
      </c>
      <c r="J28" s="114"/>
      <c r="K28" s="114"/>
      <c r="L28" s="114"/>
      <c r="M28" s="114"/>
    </row>
    <row r="29" s="100" customFormat="1" ht="24.95" customHeight="1" spans="1:13">
      <c r="A29" s="110"/>
      <c r="B29" s="112" t="s">
        <v>273</v>
      </c>
      <c r="C29" s="109">
        <f t="shared" si="4"/>
        <v>0.963</v>
      </c>
      <c r="D29" s="113"/>
      <c r="E29" s="113">
        <v>0.563</v>
      </c>
      <c r="F29" s="113"/>
      <c r="G29" s="114"/>
      <c r="H29" s="114"/>
      <c r="I29" s="114">
        <v>0.4</v>
      </c>
      <c r="J29" s="114"/>
      <c r="K29" s="114"/>
      <c r="L29" s="114"/>
      <c r="M29" s="114"/>
    </row>
    <row r="30" s="100" customFormat="1" ht="24.95" customHeight="1" spans="1:13">
      <c r="A30" s="110"/>
      <c r="B30" s="112" t="s">
        <v>274</v>
      </c>
      <c r="C30" s="109">
        <f t="shared" si="4"/>
        <v>2</v>
      </c>
      <c r="D30" s="113"/>
      <c r="E30" s="113">
        <v>2</v>
      </c>
      <c r="F30" s="113"/>
      <c r="G30" s="114"/>
      <c r="H30" s="114"/>
      <c r="I30" s="114"/>
      <c r="J30" s="114"/>
      <c r="K30" s="114"/>
      <c r="L30" s="114"/>
      <c r="M30" s="114"/>
    </row>
    <row r="31" s="100" customFormat="1" ht="24.95" customHeight="1" spans="1:13">
      <c r="A31" s="110"/>
      <c r="B31" s="112" t="s">
        <v>275</v>
      </c>
      <c r="C31" s="109">
        <f t="shared" si="4"/>
        <v>1</v>
      </c>
      <c r="D31" s="113"/>
      <c r="E31" s="113">
        <v>1</v>
      </c>
      <c r="F31" s="113"/>
      <c r="G31" s="114"/>
      <c r="H31" s="114"/>
      <c r="I31" s="114"/>
      <c r="J31" s="114"/>
      <c r="K31" s="114"/>
      <c r="L31" s="114"/>
      <c r="M31" s="114"/>
    </row>
    <row r="32" s="100" customFormat="1" ht="24.95" customHeight="1" spans="1:13">
      <c r="A32" s="110"/>
      <c r="B32" s="112" t="s">
        <v>276</v>
      </c>
      <c r="C32" s="109">
        <f t="shared" si="4"/>
        <v>4.35</v>
      </c>
      <c r="D32" s="113"/>
      <c r="E32" s="113">
        <v>3.95</v>
      </c>
      <c r="F32" s="113"/>
      <c r="G32" s="114"/>
      <c r="H32" s="114"/>
      <c r="I32" s="117">
        <v>0.4</v>
      </c>
      <c r="J32" s="114"/>
      <c r="K32" s="114"/>
      <c r="L32" s="114"/>
      <c r="M32" s="114"/>
    </row>
    <row r="33" s="100" customFormat="1" ht="24.95" customHeight="1" spans="1:13">
      <c r="A33" s="110"/>
      <c r="B33" s="112" t="s">
        <v>277</v>
      </c>
      <c r="C33" s="109">
        <f t="shared" si="4"/>
        <v>3.2658</v>
      </c>
      <c r="D33" s="113"/>
      <c r="E33" s="113">
        <v>3.2658</v>
      </c>
      <c r="F33" s="113"/>
      <c r="G33" s="114"/>
      <c r="H33" s="114"/>
      <c r="I33" s="117"/>
      <c r="J33" s="114"/>
      <c r="K33" s="114"/>
      <c r="L33" s="114"/>
      <c r="M33" s="114"/>
    </row>
    <row r="34" s="100" customFormat="1" ht="24.95" customHeight="1" spans="1:13">
      <c r="A34" s="110"/>
      <c r="B34" s="112" t="s">
        <v>278</v>
      </c>
      <c r="C34" s="109">
        <f t="shared" si="4"/>
        <v>10</v>
      </c>
      <c r="D34" s="113"/>
      <c r="E34" s="113"/>
      <c r="F34" s="113"/>
      <c r="G34" s="114"/>
      <c r="H34" s="114"/>
      <c r="I34" s="117">
        <v>10</v>
      </c>
      <c r="J34" s="114"/>
      <c r="K34" s="114"/>
      <c r="L34" s="114"/>
      <c r="M34" s="114"/>
    </row>
    <row r="35" s="100" customFormat="1" ht="24.95" customHeight="1" spans="1:13">
      <c r="A35" s="110"/>
      <c r="B35" s="112" t="s">
        <v>279</v>
      </c>
      <c r="C35" s="109">
        <f t="shared" si="4"/>
        <v>1.5</v>
      </c>
      <c r="D35" s="113"/>
      <c r="E35" s="113">
        <v>1.5</v>
      </c>
      <c r="F35" s="113"/>
      <c r="G35" s="114"/>
      <c r="H35" s="114"/>
      <c r="I35" s="117"/>
      <c r="J35" s="114"/>
      <c r="K35" s="114"/>
      <c r="L35" s="114"/>
      <c r="M35" s="114"/>
    </row>
    <row r="36" s="100" customFormat="1" ht="24.95" customHeight="1" spans="1:13">
      <c r="A36" s="110"/>
      <c r="B36" s="112" t="s">
        <v>280</v>
      </c>
      <c r="C36" s="109">
        <f t="shared" si="4"/>
        <v>1</v>
      </c>
      <c r="D36" s="113"/>
      <c r="E36" s="113">
        <v>0.8</v>
      </c>
      <c r="F36" s="113">
        <v>0.2</v>
      </c>
      <c r="G36" s="114"/>
      <c r="H36" s="114"/>
      <c r="I36" s="117"/>
      <c r="J36" s="114"/>
      <c r="K36" s="114"/>
      <c r="L36" s="114"/>
      <c r="M36" s="114"/>
    </row>
    <row r="37" s="100" customFormat="1" ht="24.95" customHeight="1" spans="1:13">
      <c r="A37" s="110"/>
      <c r="B37" s="112" t="s">
        <v>281</v>
      </c>
      <c r="C37" s="109">
        <f t="shared" si="4"/>
        <v>2</v>
      </c>
      <c r="D37" s="113"/>
      <c r="E37" s="113">
        <v>2</v>
      </c>
      <c r="F37" s="113"/>
      <c r="G37" s="114"/>
      <c r="H37" s="114"/>
      <c r="I37" s="117"/>
      <c r="J37" s="114"/>
      <c r="K37" s="114"/>
      <c r="L37" s="114"/>
      <c r="M37" s="114"/>
    </row>
    <row r="38" s="100" customFormat="1" ht="24.95" customHeight="1" spans="1:13">
      <c r="A38" s="110"/>
      <c r="B38" s="112" t="s">
        <v>282</v>
      </c>
      <c r="C38" s="109">
        <f t="shared" si="4"/>
        <v>12.909</v>
      </c>
      <c r="D38" s="113"/>
      <c r="E38" s="113">
        <v>12.909</v>
      </c>
      <c r="F38" s="113"/>
      <c r="G38" s="114"/>
      <c r="H38" s="114"/>
      <c r="I38" s="117"/>
      <c r="J38" s="114"/>
      <c r="K38" s="114"/>
      <c r="L38" s="114"/>
      <c r="M38" s="114"/>
    </row>
    <row r="39" s="100" customFormat="1" ht="24.95" customHeight="1" spans="1:13">
      <c r="A39" s="110"/>
      <c r="B39" s="112" t="s">
        <v>283</v>
      </c>
      <c r="C39" s="109">
        <f t="shared" si="4"/>
        <v>0.5</v>
      </c>
      <c r="D39" s="113"/>
      <c r="E39" s="113">
        <v>0.5</v>
      </c>
      <c r="F39" s="113"/>
      <c r="G39" s="114"/>
      <c r="H39" s="114"/>
      <c r="I39" s="117"/>
      <c r="J39" s="114"/>
      <c r="K39" s="114"/>
      <c r="L39" s="114"/>
      <c r="M39" s="114"/>
    </row>
    <row r="40" s="100" customFormat="1" ht="24.95" customHeight="1" spans="1:13">
      <c r="A40" s="110"/>
      <c r="B40" s="112" t="s">
        <v>284</v>
      </c>
      <c r="C40" s="109">
        <f t="shared" si="4"/>
        <v>1</v>
      </c>
      <c r="D40" s="113"/>
      <c r="E40" s="113">
        <v>1</v>
      </c>
      <c r="F40" s="113"/>
      <c r="G40" s="114"/>
      <c r="H40" s="114"/>
      <c r="I40" s="117"/>
      <c r="J40" s="114"/>
      <c r="K40" s="114"/>
      <c r="L40" s="114"/>
      <c r="M40" s="114"/>
    </row>
  </sheetData>
  <mergeCells count="6">
    <mergeCell ref="A2:M2"/>
    <mergeCell ref="A3:F3"/>
    <mergeCell ref="C4:M4"/>
    <mergeCell ref="A6:B6"/>
    <mergeCell ref="A4:A5"/>
    <mergeCell ref="B4:B5"/>
  </mergeCells>
  <pageMargins left="0.751388888888889" right="0.751388888888889" top="0.786805555555556" bottom="0.590277777777778" header="0.507638888888889" footer="0.507638888888889"/>
  <pageSetup paperSize="9" scale="55" orientation="landscape" horizontalDpi="600"/>
  <headerFooter alignWithMargins="0" scaleWithDoc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G4" sqref="G4:H4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.1" customHeight="1" spans="1:1">
      <c r="A1" s="2" t="s">
        <v>285</v>
      </c>
    </row>
    <row r="2" ht="59.25" customHeight="1" spans="1:8">
      <c r="A2" s="4" t="s">
        <v>286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18</v>
      </c>
      <c r="B4" s="45" t="s">
        <v>287</v>
      </c>
      <c r="C4" s="75" t="s">
        <v>20</v>
      </c>
      <c r="D4" s="75"/>
      <c r="E4" s="76" t="s">
        <v>21</v>
      </c>
      <c r="F4" s="45" t="s">
        <v>19</v>
      </c>
      <c r="G4" s="75" t="s">
        <v>20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288</v>
      </c>
      <c r="B6" s="80"/>
      <c r="C6" s="80"/>
      <c r="D6" s="47" t="str">
        <f t="shared" ref="D6:D9" si="0">IF(OR(VALUE(C6)=0,ISERROR(C6/B6-1)),"",C6/B6-1)</f>
        <v/>
      </c>
      <c r="E6" s="81" t="s">
        <v>289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290</v>
      </c>
      <c r="B7" s="80"/>
      <c r="C7" s="80"/>
      <c r="D7" s="47" t="str">
        <f t="shared" si="0"/>
        <v/>
      </c>
      <c r="E7" s="81" t="s">
        <v>291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292</v>
      </c>
      <c r="B8" s="80"/>
      <c r="C8" s="80"/>
      <c r="D8" s="47" t="str">
        <f t="shared" si="0"/>
        <v/>
      </c>
      <c r="E8" s="81" t="s">
        <v>293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294</v>
      </c>
      <c r="B9" s="80"/>
      <c r="C9" s="80"/>
      <c r="D9" s="47" t="str">
        <f t="shared" si="0"/>
        <v/>
      </c>
      <c r="E9" s="82" t="s">
        <v>295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296</v>
      </c>
      <c r="B10" s="80"/>
      <c r="C10" s="80"/>
      <c r="D10" s="47"/>
      <c r="E10" s="82" t="s">
        <v>297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298</v>
      </c>
      <c r="B11" s="80"/>
      <c r="C11" s="80"/>
      <c r="D11" s="47" t="str">
        <f t="shared" ref="D11:D15" si="2">IF(OR(VALUE(C11)=0,ISERROR(C11/B11-1)),"",C11/B11-1)</f>
        <v/>
      </c>
      <c r="E11" s="83" t="s">
        <v>299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300</v>
      </c>
      <c r="B12" s="80"/>
      <c r="C12" s="80"/>
      <c r="D12" s="47" t="str">
        <f t="shared" si="2"/>
        <v/>
      </c>
      <c r="E12" s="82" t="s">
        <v>301</v>
      </c>
      <c r="F12" s="85"/>
      <c r="G12" s="85"/>
      <c r="H12" s="47" t="str">
        <f t="shared" si="1"/>
        <v/>
      </c>
    </row>
    <row r="13" s="66" customFormat="1" ht="28.5" spans="1:8">
      <c r="A13" s="79" t="s">
        <v>302</v>
      </c>
      <c r="B13" s="80"/>
      <c r="C13" s="80"/>
      <c r="D13" s="47" t="str">
        <f t="shared" si="2"/>
        <v/>
      </c>
      <c r="E13" s="82" t="s">
        <v>303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304</v>
      </c>
      <c r="B14" s="80"/>
      <c r="C14" s="80"/>
      <c r="D14" s="47" t="str">
        <f t="shared" si="2"/>
        <v/>
      </c>
      <c r="E14" s="82" t="s">
        <v>305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306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307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308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309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310</v>
      </c>
      <c r="B20" s="93"/>
      <c r="C20" s="93"/>
      <c r="D20" s="60" t="str">
        <f t="shared" si="4"/>
        <v/>
      </c>
      <c r="E20" s="94" t="s">
        <v>311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312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313</v>
      </c>
      <c r="B23" s="95"/>
      <c r="C23" s="95"/>
      <c r="D23" s="60" t="str">
        <f t="shared" si="4"/>
        <v/>
      </c>
      <c r="E23" s="96" t="s">
        <v>314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71</v>
      </c>
      <c r="B24" s="80"/>
      <c r="C24" s="80"/>
      <c r="D24" s="60" t="str">
        <f t="shared" si="4"/>
        <v/>
      </c>
      <c r="E24" s="94" t="s">
        <v>71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118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119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7777777777778"/>
  <pageSetup paperSize="9" scale="75" orientation="landscape" blackAndWhite="1" horizont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7"/>
  <sheetViews>
    <sheetView workbookViewId="0">
      <selection activeCell="F9" sqref="F9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315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316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18</v>
      </c>
      <c r="B4" s="39" t="s">
        <v>19</v>
      </c>
      <c r="C4" s="40" t="s">
        <v>20</v>
      </c>
      <c r="D4" s="41"/>
      <c r="E4" s="38" t="s">
        <v>21</v>
      </c>
      <c r="F4" s="39" t="s">
        <v>19</v>
      </c>
      <c r="G4" s="40" t="s">
        <v>20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317</v>
      </c>
      <c r="B6" s="44"/>
      <c r="C6" s="44"/>
      <c r="D6" s="47" t="str">
        <f t="shared" ref="D6:D12" si="0">IF(OR(VALUE(C6)=0,ISERROR(C6/B6-1)),"",C6/B6-1)</f>
        <v/>
      </c>
      <c r="E6" s="48" t="s">
        <v>39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318</v>
      </c>
      <c r="B7" s="50"/>
      <c r="C7" s="50"/>
      <c r="D7" s="47" t="str">
        <f t="shared" si="0"/>
        <v/>
      </c>
      <c r="E7" s="48" t="s">
        <v>319</v>
      </c>
      <c r="F7" s="51"/>
      <c r="G7" s="52"/>
      <c r="H7" s="47" t="str">
        <f t="shared" si="1"/>
        <v/>
      </c>
    </row>
    <row r="8" ht="18.95" customHeight="1" spans="1:8">
      <c r="A8" s="50" t="s">
        <v>320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321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322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323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324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325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326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327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328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329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C6" sqref="C6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330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331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332</v>
      </c>
      <c r="B4" s="9" t="s">
        <v>333</v>
      </c>
      <c r="C4" s="10" t="s">
        <v>334</v>
      </c>
      <c r="D4" s="11" t="s">
        <v>335</v>
      </c>
      <c r="E4" s="9" t="s">
        <v>336</v>
      </c>
      <c r="F4" s="9" t="s">
        <v>337</v>
      </c>
      <c r="G4" s="12" t="s">
        <v>338</v>
      </c>
      <c r="H4" s="13" t="s">
        <v>339</v>
      </c>
      <c r="I4" s="13" t="s">
        <v>340</v>
      </c>
      <c r="J4" s="28" t="s">
        <v>341</v>
      </c>
      <c r="K4" s="28" t="s">
        <v>342</v>
      </c>
    </row>
    <row r="5" ht="26.25" customHeight="1" spans="1:11">
      <c r="A5" s="14" t="s">
        <v>343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344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345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346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347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348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349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350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351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352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353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354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355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356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357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358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orientation="landscape" errors="blank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植字社</cp:lastModifiedBy>
  <cp:revision>1</cp:revision>
  <dcterms:created xsi:type="dcterms:W3CDTF">1996-12-17T01:32:00Z</dcterms:created>
  <cp:lastPrinted>2017-01-10T07:02:00Z</cp:lastPrinted>
  <dcterms:modified xsi:type="dcterms:W3CDTF">2021-12-30T05:27:27Z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