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900" firstSheet="6" activeTab="8"/>
  </bookViews>
  <sheets>
    <sheet name="部门财务收支预算总表 01-1" sheetId="2" r:id="rId1"/>
    <sheet name="部门收入预算表01-2" sheetId="3" r:id="rId2"/>
    <sheet name="部门支出预算表01-3" sheetId="4" r:id="rId3"/>
    <sheet name="部门财政拨款收支预算总表 02-1" sheetId="5" r:id="rId4"/>
    <sheet name="一般公共预算支出预算表02-2" sheetId="6" r:id="rId5"/>
    <sheet name="一般公共预算“三公”经费支出预算表03" sheetId="7" r:id="rId6"/>
    <sheet name="部门基本支出预算表04" sheetId="8" r:id="rId7"/>
    <sheet name="部门项目支出预算表05-1" sheetId="9" r:id="rId8"/>
    <sheet name="部门项目支出绩效目标表05-2" sheetId="10" r:id="rId9"/>
    <sheet name="部门政府性基金预算支出预算表06（梁河）" sheetId="11" r:id="rId10"/>
    <sheet name="部门政府采购预算表07" sheetId="12" r:id="rId11"/>
    <sheet name="部门政府购买服务预算表08" sheetId="13" r:id="rId12"/>
    <sheet name="县对下转移支付预算表09-1（梁河）" sheetId="14" r:id="rId13"/>
    <sheet name="县对下转移支付绩效目标表09-2（梁河）" sheetId="15" r:id="rId14"/>
    <sheet name="新增资产配置表10（梁河）" sheetId="16" r:id="rId15"/>
    <sheet name="上级补助项目支出预算表11" sheetId="17" r:id="rId16"/>
    <sheet name="部门项目中期规划预算表12" sheetId="18" r:id="rId17"/>
  </sheets>
  <definedNames>
    <definedName name="_xlnm._FilterDatabase" localSheetId="6" hidden="1">部门基本支出预算表04!$A$8:$W$59</definedName>
    <definedName name="_xlnm._FilterDatabase" localSheetId="7" hidden="1">'部门项目支出预算表05-1'!$A$7:$W$64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<sst xmlns="http://schemas.openxmlformats.org/spreadsheetml/2006/main" count="2094" uniqueCount="624">
  <si>
    <t>预算01-1表</t>
  </si>
  <si>
    <t>单位:元</t>
  </si>
  <si>
    <t>收入</t>
  </si>
  <si>
    <t>支出</t>
  </si>
  <si>
    <t>项目</t>
  </si>
  <si>
    <t>预算数</t>
  </si>
  <si>
    <t>项目（按功能分类）</t>
  </si>
  <si>
    <t>一、一般公共预算拨款收入</t>
  </si>
  <si>
    <t>二、政府性基金预算拨款收入</t>
  </si>
  <si>
    <t>三、国有资本经营预算拨款收入</t>
  </si>
  <si>
    <t>四、财政专户管理资金收入</t>
  </si>
  <si>
    <t>五、单位资金</t>
  </si>
  <si>
    <t>1、事业收入</t>
  </si>
  <si>
    <t>2、事业单位经营收入</t>
  </si>
  <si>
    <t>3、上级补助收入</t>
  </si>
  <si>
    <t>4、附属单位上缴收入</t>
  </si>
  <si>
    <t>5、其他收入</t>
  </si>
  <si>
    <t>本年收入合计</t>
  </si>
  <si>
    <t>本年支出合计</t>
  </si>
  <si>
    <t>上年结余结转</t>
  </si>
  <si>
    <t>年终结转结余</t>
  </si>
  <si>
    <t>1、财政拨款结转结余</t>
  </si>
  <si>
    <t>2、使用非财政拨款结余</t>
  </si>
  <si>
    <t>2、非财政拨款结余</t>
  </si>
  <si>
    <t>收  入  总  计</t>
  </si>
  <si>
    <t>支  出  总  计</t>
  </si>
  <si>
    <t>预算01-2表</t>
  </si>
  <si>
    <t>单位：元</t>
  </si>
  <si>
    <t>部门（单位）代码</t>
  </si>
  <si>
    <t>部门（单位）名称</t>
  </si>
  <si>
    <t>合计</t>
  </si>
  <si>
    <t>本年收入</t>
  </si>
  <si>
    <t>上年结转结余</t>
  </si>
  <si>
    <t>小计</t>
  </si>
  <si>
    <t>一般公共预算</t>
  </si>
  <si>
    <t>政府性基金预算</t>
  </si>
  <si>
    <t>国有资本经营预算</t>
  </si>
  <si>
    <t>财政专户管理资金</t>
  </si>
  <si>
    <t>单位资金收入</t>
  </si>
  <si>
    <t>使用非财政拨款结余</t>
  </si>
  <si>
    <t>事业收入</t>
  </si>
  <si>
    <t>事业单位经营收入</t>
  </si>
  <si>
    <t>上级补助收入</t>
  </si>
  <si>
    <t>附属单位上缴收入</t>
  </si>
  <si>
    <t>其他收入</t>
  </si>
  <si>
    <t>113001</t>
  </si>
  <si>
    <t>梁河县司法局</t>
  </si>
  <si>
    <t>预算01-3表</t>
  </si>
  <si>
    <t>科目编码</t>
  </si>
  <si>
    <t>科目名称</t>
  </si>
  <si>
    <t>财政专户管理的支出</t>
  </si>
  <si>
    <t>单位资金</t>
  </si>
  <si>
    <t>基本支出</t>
  </si>
  <si>
    <t>项目支出</t>
  </si>
  <si>
    <t>事业支出</t>
  </si>
  <si>
    <t>事业单位经营支出</t>
  </si>
  <si>
    <t>上级补助支出</t>
  </si>
  <si>
    <t>附属单位补助支出</t>
  </si>
  <si>
    <t>其他支出</t>
  </si>
  <si>
    <t>1</t>
  </si>
  <si>
    <t>2</t>
  </si>
  <si>
    <t>3</t>
  </si>
  <si>
    <t>4</t>
  </si>
  <si>
    <t>5</t>
  </si>
  <si>
    <t>6</t>
  </si>
  <si>
    <t>7</t>
  </si>
  <si>
    <t>8</t>
  </si>
  <si>
    <t>9</t>
  </si>
  <si>
    <t>10</t>
  </si>
  <si>
    <t>11</t>
  </si>
  <si>
    <t>12</t>
  </si>
  <si>
    <t>13</t>
  </si>
  <si>
    <t>14</t>
  </si>
  <si>
    <t>15</t>
  </si>
  <si>
    <t>201</t>
  </si>
  <si>
    <t>一般公共服务支出</t>
  </si>
  <si>
    <t>20132</t>
  </si>
  <si>
    <t>组织事务</t>
  </si>
  <si>
    <t>2013299</t>
  </si>
  <si>
    <t>其他组织事务支出</t>
  </si>
  <si>
    <t>20136</t>
  </si>
  <si>
    <t>其他共产党事务支出</t>
  </si>
  <si>
    <t>2013699</t>
  </si>
  <si>
    <t>204</t>
  </si>
  <si>
    <t>公共安全支出</t>
  </si>
  <si>
    <t>20406</t>
  </si>
  <si>
    <t>司法</t>
  </si>
  <si>
    <t>2040601</t>
  </si>
  <si>
    <t>行政运行</t>
  </si>
  <si>
    <t>2040604</t>
  </si>
  <si>
    <t>基层司法业务</t>
  </si>
  <si>
    <t>2040605</t>
  </si>
  <si>
    <t>普法宣传</t>
  </si>
  <si>
    <t>2040606</t>
  </si>
  <si>
    <t>律师管理</t>
  </si>
  <si>
    <t>2040607</t>
  </si>
  <si>
    <t>公共法律服务</t>
  </si>
  <si>
    <t>2040610</t>
  </si>
  <si>
    <t>社区矫正</t>
  </si>
  <si>
    <t>2040612</t>
  </si>
  <si>
    <t>法治建设</t>
  </si>
  <si>
    <t>2040650</t>
  </si>
  <si>
    <t>事业运行</t>
  </si>
  <si>
    <t>208</t>
  </si>
  <si>
    <t>社会保障和就业支出</t>
  </si>
  <si>
    <t>20801</t>
  </si>
  <si>
    <t>人力资源和社会保障管理事务</t>
  </si>
  <si>
    <t>2080199</t>
  </si>
  <si>
    <t>其他人力资源和社会保障管理事务支出</t>
  </si>
  <si>
    <t>20805</t>
  </si>
  <si>
    <t>行政事业单位养老支出</t>
  </si>
  <si>
    <t>2080501</t>
  </si>
  <si>
    <t>行政单位离退休</t>
  </si>
  <si>
    <t>2080505</t>
  </si>
  <si>
    <t>机关事业单位基本养老保险缴费支出</t>
  </si>
  <si>
    <t>2080506</t>
  </si>
  <si>
    <t>机关事业单位职业年金缴费支出</t>
  </si>
  <si>
    <t>20808</t>
  </si>
  <si>
    <t>抚恤</t>
  </si>
  <si>
    <t>2080801</t>
  </si>
  <si>
    <t>死亡抚恤</t>
  </si>
  <si>
    <t>20899</t>
  </si>
  <si>
    <t>其他社会保障和就业支出</t>
  </si>
  <si>
    <t>2089999</t>
  </si>
  <si>
    <t>210</t>
  </si>
  <si>
    <t>卫生健康支出</t>
  </si>
  <si>
    <t>21011</t>
  </si>
  <si>
    <t>行政事业单位医疗</t>
  </si>
  <si>
    <t>2101101</t>
  </si>
  <si>
    <t>行政单位医疗</t>
  </si>
  <si>
    <t>2101102</t>
  </si>
  <si>
    <t>事业单位医疗</t>
  </si>
  <si>
    <t>2101199</t>
  </si>
  <si>
    <t>其他行政事业单位医疗支出</t>
  </si>
  <si>
    <t>221</t>
  </si>
  <si>
    <t>住房保障支出</t>
  </si>
  <si>
    <t>22102</t>
  </si>
  <si>
    <t>住房改革支出</t>
  </si>
  <si>
    <t>2210201</t>
  </si>
  <si>
    <t>住房公积金</t>
  </si>
  <si>
    <t>预算02-1表</t>
  </si>
  <si>
    <t>收        入</t>
  </si>
  <si>
    <t>支        出</t>
  </si>
  <si>
    <t>项      目</t>
  </si>
  <si>
    <t>支出功能分类科目</t>
  </si>
  <si>
    <t>一、本年收入</t>
  </si>
  <si>
    <t>一、本年支出</t>
  </si>
  <si>
    <t>（一）一般公共预算拨款</t>
  </si>
  <si>
    <t>（二）政府性基金预算拨款</t>
  </si>
  <si>
    <t>（三）国有资本经营预算拨款</t>
  </si>
  <si>
    <t>二、上年结转</t>
  </si>
  <si>
    <t>二、年终结余结转</t>
  </si>
  <si>
    <t>预算02-2表</t>
  </si>
  <si>
    <t>部门预算支出功能分类科目</t>
  </si>
  <si>
    <t>人员经费</t>
  </si>
  <si>
    <t>公用经费</t>
  </si>
  <si>
    <t>预算03表</t>
  </si>
  <si>
    <t>“三公”经费合计</t>
  </si>
  <si>
    <t>因公出国（境）费</t>
  </si>
  <si>
    <t>公务用车购置及运行费</t>
  </si>
  <si>
    <t>公务接待费</t>
  </si>
  <si>
    <t>公务用车购置费</t>
  </si>
  <si>
    <t>公务用车运行费</t>
  </si>
  <si>
    <t>预算04表</t>
  </si>
  <si>
    <t>单位名称</t>
  </si>
  <si>
    <t>项目代码</t>
  </si>
  <si>
    <t>项目名称</t>
  </si>
  <si>
    <t>功能科目编码</t>
  </si>
  <si>
    <t>功能科目名称</t>
  </si>
  <si>
    <t>部门经济科目编码</t>
  </si>
  <si>
    <t>部门经济科目名称</t>
  </si>
  <si>
    <t>资金来源</t>
  </si>
  <si>
    <t>总计</t>
  </si>
  <si>
    <t>已提前安排</t>
  </si>
  <si>
    <t>抵扣上年垫付资金</t>
  </si>
  <si>
    <t>本次下达</t>
  </si>
  <si>
    <t>另文下达</t>
  </si>
  <si>
    <t>财政拨款结转结余</t>
  </si>
  <si>
    <t>全年数</t>
  </si>
  <si>
    <t>16</t>
  </si>
  <si>
    <t>17</t>
  </si>
  <si>
    <t>18</t>
  </si>
  <si>
    <t>19</t>
  </si>
  <si>
    <t>20</t>
  </si>
  <si>
    <t>21</t>
  </si>
  <si>
    <t>22</t>
  </si>
  <si>
    <t>23</t>
  </si>
  <si>
    <t>533122210000000012863</t>
  </si>
  <si>
    <t>行政人员支出工资</t>
  </si>
  <si>
    <t>30101</t>
  </si>
  <si>
    <t>基本工资</t>
  </si>
  <si>
    <t>533122210000000012864</t>
  </si>
  <si>
    <t>事业人员支出工资</t>
  </si>
  <si>
    <t>30102</t>
  </si>
  <si>
    <t>津贴补贴</t>
  </si>
  <si>
    <t>30103</t>
  </si>
  <si>
    <t>奖金</t>
  </si>
  <si>
    <t>533122231100001457051</t>
  </si>
  <si>
    <t>行政绩效奖励</t>
  </si>
  <si>
    <t>30107</t>
  </si>
  <si>
    <t>绩效工资</t>
  </si>
  <si>
    <t>533122231100001457068</t>
  </si>
  <si>
    <t>事业绩效奖励</t>
  </si>
  <si>
    <t>533122251100003714988</t>
  </si>
  <si>
    <t>机关事业单位基本养老保险缴费</t>
  </si>
  <si>
    <t>30108</t>
  </si>
  <si>
    <t>533122210000000012873</t>
  </si>
  <si>
    <t>职业年金缴费</t>
  </si>
  <si>
    <t>30109</t>
  </si>
  <si>
    <t>533122210000000012872</t>
  </si>
  <si>
    <t>职工基本医疗保险缴费</t>
  </si>
  <si>
    <t>30110</t>
  </si>
  <si>
    <t>533122210000000012871</t>
  </si>
  <si>
    <t>失业保险</t>
  </si>
  <si>
    <t>30112</t>
  </si>
  <si>
    <t>其他社会保障缴费</t>
  </si>
  <si>
    <t>533122210000000012870</t>
  </si>
  <si>
    <t>生育保险</t>
  </si>
  <si>
    <t>533122241100002278483</t>
  </si>
  <si>
    <t>大病保险费</t>
  </si>
  <si>
    <t>533122210000000012866</t>
  </si>
  <si>
    <t>残疾人就业保障金财政分担部分</t>
  </si>
  <si>
    <t>533122251100003714986</t>
  </si>
  <si>
    <t>工伤保险</t>
  </si>
  <si>
    <t>533122210000000012868</t>
  </si>
  <si>
    <t>临聘人员社会保险缴费</t>
  </si>
  <si>
    <t>533122210000000012874</t>
  </si>
  <si>
    <t>30113</t>
  </si>
  <si>
    <t>533122241100002278461</t>
  </si>
  <si>
    <t>单位编制外人员经费</t>
  </si>
  <si>
    <t>30199</t>
  </si>
  <si>
    <t>其他工资福利支出</t>
  </si>
  <si>
    <t>533122210000000014712</t>
  </si>
  <si>
    <t>党报党刊</t>
  </si>
  <si>
    <t>30201</t>
  </si>
  <si>
    <t>办公费</t>
  </si>
  <si>
    <t>533122251100003715085</t>
  </si>
  <si>
    <t>基层党组织开展活动经费</t>
  </si>
  <si>
    <t>533122210000000012883</t>
  </si>
  <si>
    <t>一般公用经费</t>
  </si>
  <si>
    <t>30205</t>
  </si>
  <si>
    <t>水费</t>
  </si>
  <si>
    <t>30206</t>
  </si>
  <si>
    <t>电费</t>
  </si>
  <si>
    <t>30299</t>
  </si>
  <si>
    <t>其他商品和服务支出</t>
  </si>
  <si>
    <t>30211</t>
  </si>
  <si>
    <t>差旅费</t>
  </si>
  <si>
    <t>30215</t>
  </si>
  <si>
    <t>会议费</t>
  </si>
  <si>
    <t>30216</t>
  </si>
  <si>
    <t>培训费</t>
  </si>
  <si>
    <t>533122221100000276828</t>
  </si>
  <si>
    <t>公用经费安排的公务接待费</t>
  </si>
  <si>
    <t>30217</t>
  </si>
  <si>
    <t>533122221100000276814</t>
  </si>
  <si>
    <t>公用经费安排的公车购置及运维费</t>
  </si>
  <si>
    <t>30231</t>
  </si>
  <si>
    <t>公务用车运行维护费</t>
  </si>
  <si>
    <t>533122210000000012882</t>
  </si>
  <si>
    <t>退休公用经费</t>
  </si>
  <si>
    <t>533122210000000012881</t>
  </si>
  <si>
    <t>离休公用经费</t>
  </si>
  <si>
    <t>533122231100001205055</t>
  </si>
  <si>
    <t>工会经费</t>
  </si>
  <si>
    <t>30228</t>
  </si>
  <si>
    <t>533122210000000012878</t>
  </si>
  <si>
    <t>公务交通补贴</t>
  </si>
  <si>
    <t>30239</t>
  </si>
  <si>
    <t>其他交通费用</t>
  </si>
  <si>
    <t>533122210000000012876</t>
  </si>
  <si>
    <t>离休费</t>
  </si>
  <si>
    <t>30301</t>
  </si>
  <si>
    <t>533122210000000012875</t>
  </si>
  <si>
    <t>大学生公益性岗位工资及社会保险缴费县级配套</t>
  </si>
  <si>
    <t>30305</t>
  </si>
  <si>
    <t>生活补助</t>
  </si>
  <si>
    <t>533122251100003714985</t>
  </si>
  <si>
    <t>驻村工作队员工作经费</t>
  </si>
  <si>
    <t>533122241100002278485</t>
  </si>
  <si>
    <t>县直单位机关党组织工作经费</t>
  </si>
  <si>
    <t>533122221100000276827</t>
  </si>
  <si>
    <t>退休人员建房费</t>
  </si>
  <si>
    <t>30302</t>
  </si>
  <si>
    <t>退休费</t>
  </si>
  <si>
    <t>预算05-1表</t>
  </si>
  <si>
    <t>项目分类</t>
  </si>
  <si>
    <t>项目单位</t>
  </si>
  <si>
    <t>经济科目编码</t>
  </si>
  <si>
    <t>经济科目名称</t>
  </si>
  <si>
    <t>本年拨款</t>
  </si>
  <si>
    <t>其中：本次下达</t>
  </si>
  <si>
    <t>法治建设经费</t>
  </si>
  <si>
    <t>事业发展类</t>
  </si>
  <si>
    <t>533122221100000795879</t>
  </si>
  <si>
    <t>30202</t>
  </si>
  <si>
    <t>印刷费</t>
  </si>
  <si>
    <t>30227</t>
  </si>
  <si>
    <t>委托业务费</t>
  </si>
  <si>
    <t>公共法律服务经费</t>
  </si>
  <si>
    <t>533122210000000011002</t>
  </si>
  <si>
    <t>基层司法业务经费</t>
  </si>
  <si>
    <t>533122210000000011360</t>
  </si>
  <si>
    <t>30226</t>
  </si>
  <si>
    <t>劳务费</t>
  </si>
  <si>
    <t>机关事业单位职工死亡抚恤资金</t>
  </si>
  <si>
    <t>民生类</t>
  </si>
  <si>
    <t>533122261100005048145</t>
  </si>
  <si>
    <t>30304</t>
  </si>
  <si>
    <t>抚恤金</t>
  </si>
  <si>
    <t>机关事业单位职工遗属生活补助资金</t>
  </si>
  <si>
    <t>533122261100005048162</t>
  </si>
  <si>
    <t>梁河县司法局单位自有资金</t>
  </si>
  <si>
    <t>533122241100002276324</t>
  </si>
  <si>
    <t>30204</t>
  </si>
  <si>
    <t>手续费</t>
  </si>
  <si>
    <t>30213</t>
  </si>
  <si>
    <t>维修（护）费</t>
  </si>
  <si>
    <t>两新党建工作经费</t>
  </si>
  <si>
    <t>533122261100005015358</t>
  </si>
  <si>
    <t>律师管理经费</t>
  </si>
  <si>
    <t>533122210000000011023</t>
  </si>
  <si>
    <t>普法宣传教育经费</t>
  </si>
  <si>
    <t>533122210000000010879</t>
  </si>
  <si>
    <t>社区矫正经费</t>
  </si>
  <si>
    <t>533122210000000011105</t>
  </si>
  <si>
    <t>30207</t>
  </si>
  <si>
    <t>邮电费</t>
  </si>
  <si>
    <t>预算05-2表</t>
  </si>
  <si>
    <t>单位名称、项目名称</t>
  </si>
  <si>
    <t>项目年度绩效目标</t>
  </si>
  <si>
    <t>一级指标</t>
  </si>
  <si>
    <t>二级指标</t>
  </si>
  <si>
    <t>三级指标</t>
  </si>
  <si>
    <t>指标性质</t>
  </si>
  <si>
    <t>指标值</t>
  </si>
  <si>
    <t>度量单位</t>
  </si>
  <si>
    <t>指标属性</t>
  </si>
  <si>
    <t>指标内容</t>
  </si>
  <si>
    <t>坚定不移走中国特色社会主义法治道路，积极推行法律顾问制度和公职律师、公司律师制度，提高依法执政、依法行政、依法经营、依法管理的能力水平，促进依法办事，为协调推进“四个全面”战略布局、建设和谐美丽梁河提供法治保障。</t>
  </si>
  <si>
    <t>产出指标</t>
  </si>
  <si>
    <t>数量指标</t>
  </si>
  <si>
    <t>出具法律意见书</t>
  </si>
  <si>
    <t>&gt;=</t>
  </si>
  <si>
    <t>60</t>
  </si>
  <si>
    <t>份</t>
  </si>
  <si>
    <t>定量指标</t>
  </si>
  <si>
    <t>反映形成建议、意见的条数。</t>
  </si>
  <si>
    <t>解答法律咨询</t>
  </si>
  <si>
    <t>37</t>
  </si>
  <si>
    <t>人次</t>
  </si>
  <si>
    <t>反映解答法律咨询情况</t>
  </si>
  <si>
    <t>举办法律知识讲座</t>
  </si>
  <si>
    <t>场</t>
  </si>
  <si>
    <t>反映举办法律知识讲座情况</t>
  </si>
  <si>
    <t>时效指标</t>
  </si>
  <si>
    <t>提供法律服务及时率</t>
  </si>
  <si>
    <t>=</t>
  </si>
  <si>
    <t>100</t>
  </si>
  <si>
    <t>%</t>
  </si>
  <si>
    <t>反映向县委、县政府提供法律服务情况</t>
  </si>
  <si>
    <t>按年度完成</t>
  </si>
  <si>
    <t>2026年</t>
  </si>
  <si>
    <t>定性指标</t>
  </si>
  <si>
    <t>反映项目完成时限</t>
  </si>
  <si>
    <t>效益指标</t>
  </si>
  <si>
    <t>社会效益</t>
  </si>
  <si>
    <t>全县依法执政、依法行政能力</t>
  </si>
  <si>
    <t>明显增强</t>
  </si>
  <si>
    <t>反映全县各单位依法执政、依法行政能力情况</t>
  </si>
  <si>
    <t>满意度指标</t>
  </si>
  <si>
    <t>服务对象满意度</t>
  </si>
  <si>
    <t>法律服务对象满意度</t>
  </si>
  <si>
    <t>90</t>
  </si>
  <si>
    <t>反映服务对象对法律顾问工作的整体满意情况。</t>
  </si>
  <si>
    <t>加强基层司法业务经费保障，不断提升基层司法业务能力和水平，有效维护社会和谐稳定。</t>
  </si>
  <si>
    <t>组织开展人民调解员培训</t>
  </si>
  <si>
    <t>1.00</t>
  </si>
  <si>
    <t>次</t>
  </si>
  <si>
    <t>反映组织开展人民调解员培训情况</t>
  </si>
  <si>
    <t>矛盾纠纷调处成功案件</t>
  </si>
  <si>
    <t>250</t>
  </si>
  <si>
    <t>件</t>
  </si>
  <si>
    <t>反映对各级调解组织成功调解率</t>
  </si>
  <si>
    <t>对刑满释放人员的走访教育</t>
  </si>
  <si>
    <t>次/年</t>
  </si>
  <si>
    <t>反映对刑满释放人员的走访教育情况</t>
  </si>
  <si>
    <t>质量指标</t>
  </si>
  <si>
    <t>对“三无”刑满释放人员安置率</t>
  </si>
  <si>
    <t>反映对“无家可归、无亲可投、无业可就”的刑满释放人员的安置情况</t>
  </si>
  <si>
    <t>矛盾纠纷案件补助兑付率</t>
  </si>
  <si>
    <t>反映对各级调解组织调解成功的矛盾纠纷案件兑付情况    </t>
  </si>
  <si>
    <t>对刑满释放人员的帮教率</t>
  </si>
  <si>
    <t>反映对刑满释放人员的帮教情况</t>
  </si>
  <si>
    <t>维护社会和谐稳定</t>
  </si>
  <si>
    <t>有效维护</t>
  </si>
  <si>
    <t>反映社会不稳定因素的稳控情况</t>
  </si>
  <si>
    <t>社会公众满意度</t>
  </si>
  <si>
    <t>反映社会公众对基层司法业务工作的满意度</t>
  </si>
  <si>
    <t>为进一步落实中央、省、州、县关于法治梁河、法治政府、法治社会的最新要求，全面加强依法治县、依法行政、行政复议与应诉工作，持续推进法治梁河、法治政府、法治社会建设。</t>
  </si>
  <si>
    <t>行政执法考试</t>
  </si>
  <si>
    <t>反映行政执法考试情况</t>
  </si>
  <si>
    <t>行政执法业务咨询解答次数</t>
  </si>
  <si>
    <t>30</t>
  </si>
  <si>
    <t>反映行政执法业务咨询解答情况</t>
  </si>
  <si>
    <t>开展法治建设成效考核</t>
  </si>
  <si>
    <t>反映对各单位开展法治建设成效考核情况</t>
  </si>
  <si>
    <t>组织开展行政执法人员培训</t>
  </si>
  <si>
    <t>反映组织开展行政执法人员培训情况</t>
  </si>
  <si>
    <t>行政执法案件录入率</t>
  </si>
  <si>
    <t>70</t>
  </si>
  <si>
    <t>反映行政执法案件录入情况</t>
  </si>
  <si>
    <t>行政复议案件</t>
  </si>
  <si>
    <t>反映每年办理行政复议案件情况  </t>
  </si>
  <si>
    <t>开展行政执法案件评查</t>
  </si>
  <si>
    <t>50</t>
  </si>
  <si>
    <t>反映对行政执法部门开展行政执法案件评查</t>
  </si>
  <si>
    <t>对行政执法部门进行日常监督检查</t>
  </si>
  <si>
    <t xml:space="preserve">反映对行政执法部门的日常监督检查情况   </t>
  </si>
  <si>
    <t>法治督察</t>
  </si>
  <si>
    <t>反映法治督察情况</t>
  </si>
  <si>
    <t>律师代理行政应诉案件</t>
  </si>
  <si>
    <t>反映律师代理行政应诉案件情况</t>
  </si>
  <si>
    <t>依法执政、依法行政能力明显增强</t>
  </si>
  <si>
    <t>法治建设群众满意度</t>
  </si>
  <si>
    <t>反映法治建设群众满意度情况</t>
  </si>
  <si>
    <t>建设覆盖城乡公共法律服务网络，达到普惠均等全时空的法律服务水平，增强人民群众获得感、幸福感、安全感。</t>
  </si>
  <si>
    <t>承办法律援助案件</t>
  </si>
  <si>
    <t>300</t>
  </si>
  <si>
    <t>反映法律援助案件办理情况及律师值班服务群众情况。</t>
  </si>
  <si>
    <t>开展法律援助宣传活动</t>
  </si>
  <si>
    <t>反映公共法律服务及法律援助宣传数量情况。</t>
  </si>
  <si>
    <t>制作宣传布标</t>
  </si>
  <si>
    <t>条</t>
  </si>
  <si>
    <t>反映开展公共法律服务及法律援助宣传布标制作情况</t>
  </si>
  <si>
    <t>开展法律援助业务培训</t>
  </si>
  <si>
    <t>反映对县乡村三级公共法律服务工作人员开展法律援助业务培训情况</t>
  </si>
  <si>
    <t>制作宣传册</t>
  </si>
  <si>
    <t>3000</t>
  </si>
  <si>
    <t>册</t>
  </si>
  <si>
    <t>反映制作宣传册情况</t>
  </si>
  <si>
    <t>县级公共法律服务中心</t>
  </si>
  <si>
    <t>个</t>
  </si>
  <si>
    <t>反映县级公共法律服务中心建设情况</t>
  </si>
  <si>
    <t>乡（镇）公共法律服务中心</t>
  </si>
  <si>
    <t>反映乡（镇）公共法律服务中心建设情况</t>
  </si>
  <si>
    <t>村（居）委会公共法律服务站</t>
  </si>
  <si>
    <t>67</t>
  </si>
  <si>
    <t>反映村（居）委会公共法律服务站建设情况</t>
  </si>
  <si>
    <t>12348网络平台使用情况</t>
  </si>
  <si>
    <t>反映12348网络平台使用情况</t>
  </si>
  <si>
    <t>法律援助对象认定准确率</t>
  </si>
  <si>
    <t>100.00</t>
  </si>
  <si>
    <t>反映法律援助对象认定的准确情况。</t>
  </si>
  <si>
    <t>公共法律服务平台建设质量合格率</t>
  </si>
  <si>
    <t>95.00</t>
  </si>
  <si>
    <t>反映公共法律服务平台建设情况</t>
  </si>
  <si>
    <t>有效加强公共法律服务体系建设</t>
  </si>
  <si>
    <t>有效加强</t>
  </si>
  <si>
    <t>反映完善公共法律服务体系，提升公共法律服务质效情况。</t>
  </si>
  <si>
    <t>90.00</t>
  </si>
  <si>
    <t>反映法律服务对象对公共法律服务工作的满意度。</t>
  </si>
  <si>
    <t>李焕召、杨学会、张润芹、孙恩兰、赵家顺5人遗属补助</t>
  </si>
  <si>
    <t>发放遗属补助人数</t>
  </si>
  <si>
    <t>5.00</t>
  </si>
  <si>
    <t>人</t>
  </si>
  <si>
    <t>发放李焕召、杨学会、张润芹、孙恩兰、赵家顺5人遗属补助</t>
  </si>
  <si>
    <t>保障遗属权益人数</t>
  </si>
  <si>
    <t>补助对象满意度</t>
  </si>
  <si>
    <t>95</t>
  </si>
  <si>
    <t>发放孙正芹、张学仙、李子芹3人遗属补助</t>
  </si>
  <si>
    <t>成本指标</t>
  </si>
  <si>
    <t>经济成本指标</t>
  </si>
  <si>
    <t>经济成本增加</t>
  </si>
  <si>
    <t>&lt;=</t>
  </si>
  <si>
    <t>37000</t>
  </si>
  <si>
    <t>元</t>
  </si>
  <si>
    <t>在县委、县政府的正确领导下，梁河县司法局立足司法行政机关法治宣传、法律服务、法律保障三大职能。结合实际，认真抓好依法治县、行政监督协调、行政复议与应诉、普法教育、人民调解、律师公证管理、法律援助、社区矫正与安置帮教、基层法律服务、司法所建设及干部队伍建设等工作。</t>
  </si>
  <si>
    <t>公用经费保障人数</t>
  </si>
  <si>
    <t>36</t>
  </si>
  <si>
    <t>反映公用经费保障部门（单位）正常运转的在职人数情况。在职人数主要指办公、会议、培训、差旅、水费、电费等公用经费中服务保障的人数。</t>
  </si>
  <si>
    <t>在县委、县政府的正确领导下，梁河县县司法局立足司法行政机关法治宣传、法律服务、法律保障三大职能。结合实际，认真抓好依法治县、行政监督协调、行政复议与应诉、普法教育、人民调解、律师公证管理、法律援助、社区矫正与安置帮教、基层法律服务、司法所建设及干部队伍建设等工作。</t>
  </si>
  <si>
    <t>司法行政工作顺利开展</t>
  </si>
  <si>
    <t>顺利开展</t>
  </si>
  <si>
    <t>反映司法行政工作开展情况</t>
  </si>
  <si>
    <t>反映部门整体支出绩效情况</t>
  </si>
  <si>
    <t>部门运转</t>
  </si>
  <si>
    <t>正常运转</t>
  </si>
  <si>
    <t>反映部门（单位）正常运转情况。</t>
  </si>
  <si>
    <t>可持续性影响</t>
  </si>
  <si>
    <t>司法行政工作影响力持续增强</t>
  </si>
  <si>
    <t>持续增强</t>
  </si>
  <si>
    <t>反映司法行政机关部门职责落实情况</t>
  </si>
  <si>
    <t>单位人员满意度</t>
  </si>
  <si>
    <t>反映部门（单位）人员对单位的满意程度。</t>
  </si>
  <si>
    <t>反映社会公众对部门（单位）履职情况的满意程度。</t>
  </si>
  <si>
    <t>2026年发放李德先死亡一次性抚恤金</t>
  </si>
  <si>
    <t>发放死亡抚恤金人数</t>
  </si>
  <si>
    <t>用于发放1人死亡一次性抚恤金</t>
  </si>
  <si>
    <t>2026年发放李德先死亡一次性抚恤</t>
  </si>
  <si>
    <t>保障职工死亡抚恤权益人数</t>
  </si>
  <si>
    <t>用于发放5人死亡一次性抚恤金</t>
  </si>
  <si>
    <t>238011.2</t>
  </si>
  <si>
    <t>加强社区矫正对象的监督管理和教育帮扶，预防和减少犯罪，维护社会稳定。</t>
  </si>
  <si>
    <t>对社区矫正对象进行集中教育</t>
  </si>
  <si>
    <t>反映对社区矫正对象集中教育情况</t>
  </si>
  <si>
    <t>加强社区矫正对象的监督管理教育帮扶，预防和减少犯罪，维护社会稳定。</t>
  </si>
  <si>
    <t>社区矫正对象每年参加公益活动</t>
  </si>
  <si>
    <t>反映社区矫正对象参加公益活动情况</t>
  </si>
  <si>
    <t>社区矫正对象每日打卡定位</t>
  </si>
  <si>
    <t>反映社区矫正对象每日打卡定位情况</t>
  </si>
  <si>
    <t>社区矫正对象每月见面报告</t>
  </si>
  <si>
    <t>反映社区矫正对象的月见面报告情况</t>
  </si>
  <si>
    <t>对不服从管理矫正对象的走访率</t>
  </si>
  <si>
    <t>反映对不服从管理的对象的监管情况</t>
  </si>
  <si>
    <t>社区矫正对象重新犯罪率</t>
  </si>
  <si>
    <t>0.3</t>
  </si>
  <si>
    <t>反映社区矫正对象重新犯罪情况</t>
  </si>
  <si>
    <t>违法犯罪情况明显减少</t>
  </si>
  <si>
    <t>明显减少</t>
  </si>
  <si>
    <t>反映社区矫正政策知晓情况</t>
  </si>
  <si>
    <t>社区矫正对象对工作人员的满意度</t>
  </si>
  <si>
    <t>反映社区矫正对象对工作人员的服务满意度情况</t>
  </si>
  <si>
    <t>社会主义法治文化建设不断推进，法治文化事业繁荣兴盛，文化熏陶引领作用得到有效发挥。全民普法制度完备、实施精准、评价科学、责任落实的工作体系基本形成。</t>
  </si>
  <si>
    <t>制作宣传单、册、布标等</t>
  </si>
  <si>
    <t>8000</t>
  </si>
  <si>
    <t>份（部、个、幅、条）</t>
  </si>
  <si>
    <t>反映制作宣传横幅、宣传册等的数量情况。</t>
  </si>
  <si>
    <t>组织开展法治宣传活动</t>
  </si>
  <si>
    <t>40</t>
  </si>
  <si>
    <t>反映组织法治宣传活动次数的情况。</t>
  </si>
  <si>
    <t>组织开展普法宣传专题培训</t>
  </si>
  <si>
    <t>次/期</t>
  </si>
  <si>
    <t>反映组织开展普法宣传专题培训情况</t>
  </si>
  <si>
    <t>有效促进社会和谐稳定</t>
  </si>
  <si>
    <t>有效</t>
  </si>
  <si>
    <t>反映开展普法宣传的社会效果</t>
  </si>
  <si>
    <t>反映社会公众对普法宣传的满意程度。</t>
  </si>
  <si>
    <t>一、党组织充分发挥政治引领和政治核心作用，实现六好目标要求：1.党组织班子好，书记政治坚定、素质优良，各项工作制度健全有效，每年至少开展4次组织活动，为每个党员订购1份以上党建学习资料，活动场所达到有设施、有标志、有党旗、有书报、有电教设备、有制度的“六有”标准；2.党员队伍好，教育管理服务机制健全，激励关怀帮扶措施到位，党员队伍不断发展壮大；3.生产经营好，党组织认真履行职责，与管理层双向互动，保证党的路线方针政策贯彻落实；4.文化建设好，学习型党组织建设深入推进，精神文化活动形式多样，形成了符合社会主义核心价值体系的先进文化；5.劳动关系好，及时化解劳资纠纷，党组织对职工群众的凝聚力和向心力不断增强；6.社会评价好，引导和监督“两新”组织遵守国家法律法规，诚实守信、规范管理，自觉履行社会责任。二、党员充分发挥先锋模范作用：1.带头坚守理想信念，认真完成党组织分配的工作，每年参加4次以上党的组织活动；2.带头宣传党的政策，把党的工作贯穿于“两新”组织生产经营管理活动中；3.带头协调劳资关系，促进社会稳定和谐；4.带头引导守法经营，推动“两新”组织履行照章纳税、诚信经营等应承担的义务。三、党组织书记充分发挥“领头雁”的作用：1.当好学习贯彻党的路线方针政策的组织者，信念坚定、甘于奉献，坚决执行上级党组织和本组织决议；2.当好“两新”组织健康发展的推动者，熟悉经营、了解管理，带领党员承担急难险重任务，勇于与违法经营、制假售假和商业贿赂等行为作斗争；3.当好和谐稳定的维护者，坚持原则、善于协调，积极协调各方利益关系，得到出资人和职工群众的普遍好评；4.当好服务职工群众的践行者，带领党员参与志愿服务，热心服务所在地各项社会管理事务；5.当好基层党建创新的引领者，抓党的建设“主业”意识强、思路广、成效好，党组织班子团结、民主，规范使用财政专项经费，党组织创造力、凝聚力和战斗力强。</t>
  </si>
  <si>
    <t>组织开展党的组织活动</t>
  </si>
  <si>
    <t>反映党组织开展党的组织活动情况</t>
  </si>
  <si>
    <t>一、党组织充分发挥政治引领和政治核心作用，实现六好目标要求：1.党组织班子好，书记政治坚定、素质优良，各项工作制度健全有效，每年至少开展4次组织活动，为每个党员订购1份以上党建学习资料，活动场所有达到设施、有标志、有党旗、有书报、有电教设备、有制度的“六有”标准；2.党员队伍好，教育管理服务机制健全，激励关怀帮扶措施到位，党员队伍不断发展壮大；3.生产经营好，党组织认真履行职责，与管理层双向互动，保证党的路线方针政策贯彻落实；4.文化建设好，学习型党组织建设深入推进，精神文化活动形式多样，形成了符合社会主义核心价值体系的先进文化；5.劳动关系好，及时化解劳资纠纷，党组织对职工群众的凝聚力向心力不断增强；6.社会评价好，引导和监督“两新”组织遵守国家法律法规，诚实守信、规范管理，自觉履行社会责任。
二、党员充分发挥先锋模范作用：1.带头坚守理想信念，认真完成党组织分配的工作，每年参加4次以上党的组织活动；2.带头宣传党的政策，把党的工作贯穿于“两新”组织生产经营管理活动中；3.带头协调劳资关系，促进社会稳定和谐；4.带头引导守法经营，引导和推动“两新”组织履行照章纳税、诚信经营等应承担的义务。
三、党组织书记充分发挥“领头雁”的作用：1.当好学习贯彻党的路线方针政策的组织者，信念坚定、甘于奉献，坚决执行上级党组织和本组织决议；2.当好“两新”组织健康发展的推动者，熟悉经营、了解管理，带领党员承担急难险重任务，勇于与违法经营、制假售假和商业贿赂等行为作斗争；3.当好和谐稳定的维护者，坚持原则、善于协调，积极协调各方利益关系，得到出资人和职工群众的普遍好评；4.当好服务职工群众的践行者，带领党员参与志愿服务，热心所在地各项社会管理事务；5.当好基层党建创新的引领者，抓党的建设“主业”意识强、思路广、成效好，党组织班子团结、民主，规范使用财政专项经费，党组织创造力、凝聚力和战斗力强。</t>
  </si>
  <si>
    <t>党员参加党的组织活动</t>
  </si>
  <si>
    <t>反映党员参加党的组织活动情况</t>
  </si>
  <si>
    <t>党组织党员数量</t>
  </si>
  <si>
    <t>名</t>
  </si>
  <si>
    <t>反映党组织党员数量情况</t>
  </si>
  <si>
    <t>有效增强“两新”组织活力</t>
  </si>
  <si>
    <t>有效增强</t>
  </si>
  <si>
    <t>反映非公经济组织和社会组织活力情况</t>
  </si>
  <si>
    <t>社会对两企三新党建工作满意度</t>
  </si>
  <si>
    <t>预算06表</t>
  </si>
  <si>
    <t>政府性基金预算支出预算表</t>
  </si>
  <si>
    <t>单位名称：德宏傣族景颇族自治州残疾人联合会</t>
  </si>
  <si>
    <t>本年政府性基金预算支出</t>
  </si>
  <si>
    <t>合  计</t>
  </si>
  <si>
    <t>说明:本单位无政府性基金预算支出。</t>
  </si>
  <si>
    <t>预算07表</t>
  </si>
  <si>
    <t>预算项目</t>
  </si>
  <si>
    <t>采购项目</t>
  </si>
  <si>
    <t>采购品目</t>
  </si>
  <si>
    <t>计量
单位</t>
  </si>
  <si>
    <t>数量</t>
  </si>
  <si>
    <t>面向中小企业预留资金</t>
  </si>
  <si>
    <t>政府性
基金</t>
  </si>
  <si>
    <t>国有资本经营收益</t>
  </si>
  <si>
    <t>财政专户管理的收入</t>
  </si>
  <si>
    <t>单位自筹</t>
  </si>
  <si>
    <t>事业单位
经营收入</t>
  </si>
  <si>
    <t>公务用车维修和保养服务</t>
  </si>
  <si>
    <t>车辆维修和保养服务</t>
  </si>
  <si>
    <t>辆</t>
  </si>
  <si>
    <t>办公用纸采购</t>
  </si>
  <si>
    <t>复印纸</t>
  </si>
  <si>
    <t>年</t>
  </si>
  <si>
    <t>公务用车保险服务采购</t>
  </si>
  <si>
    <t>机动车保险服务</t>
  </si>
  <si>
    <t>公务用车燃油采购</t>
  </si>
  <si>
    <t>汽油</t>
  </si>
  <si>
    <t>预算08表</t>
  </si>
  <si>
    <t>政府购买服务项目</t>
  </si>
  <si>
    <t>政府购买服务目录</t>
  </si>
  <si>
    <t>法律援助服务</t>
  </si>
  <si>
    <t>A0407 法律援助服务</t>
  </si>
  <si>
    <t>法律顾问服务</t>
  </si>
  <si>
    <t>B0101 法律顾问服务</t>
  </si>
  <si>
    <t>法律诉讼及其他争端解决服务</t>
  </si>
  <si>
    <t>B0103 法律诉讼及其他争端解决服务</t>
  </si>
  <si>
    <t>维修保养服务</t>
  </si>
  <si>
    <t>B1101 维修保养服务</t>
  </si>
  <si>
    <t>公务用车维修保养服务</t>
  </si>
  <si>
    <t>预算09-1表</t>
  </si>
  <si>
    <t>单位名称（项目）</t>
  </si>
  <si>
    <t>地区</t>
  </si>
  <si>
    <t>政府性基金</t>
  </si>
  <si>
    <t>遮岛镇</t>
  </si>
  <si>
    <t>九保乡</t>
  </si>
  <si>
    <t>河西乡</t>
  </si>
  <si>
    <t>曩宋乡</t>
  </si>
  <si>
    <t>平山乡</t>
  </si>
  <si>
    <t>大厂乡</t>
  </si>
  <si>
    <t>小厂乡</t>
  </si>
  <si>
    <t>芒东镇</t>
  </si>
  <si>
    <t>勐养镇</t>
  </si>
  <si>
    <t>说明：本单位无县对下转移支付预算。</t>
  </si>
  <si>
    <t>预算09-2表</t>
  </si>
  <si>
    <t/>
  </si>
  <si>
    <t>预算10表</t>
  </si>
  <si>
    <t>资产类别</t>
  </si>
  <si>
    <t>资产分类代码.名称</t>
  </si>
  <si>
    <t>资产名称</t>
  </si>
  <si>
    <t>计量单位</t>
  </si>
  <si>
    <t>财政部门批复数（元）</t>
  </si>
  <si>
    <t>单价</t>
  </si>
  <si>
    <t>金额</t>
  </si>
  <si>
    <t>说明：本单位无新增资产配置。</t>
  </si>
  <si>
    <t>预算11表</t>
  </si>
  <si>
    <t>上级补助</t>
  </si>
  <si>
    <r>
      <rPr>
        <sz val="11"/>
        <color rgb="FF000000"/>
        <rFont val="宋体"/>
        <charset val="134"/>
      </rPr>
      <t>说明：本单位无上级转移支付补助项目支出预算。</t>
    </r>
    <r>
      <rPr>
        <sz val="11"/>
        <color rgb="FF000000"/>
        <rFont val="Calibri"/>
        <charset val="134"/>
      </rPr>
      <t xml:space="preserve">
</t>
    </r>
  </si>
  <si>
    <t>预算12表</t>
  </si>
  <si>
    <t>项目级次</t>
  </si>
  <si>
    <t>312 民生类</t>
  </si>
  <si>
    <t>本级</t>
  </si>
  <si>
    <t>313 事业发展类</t>
  </si>
</sst>
</file>

<file path=xl/styles.xml><?xml version="1.0" encoding="utf-8"?>
<styleSheet xmlns="http://schemas.openxmlformats.org/spreadsheetml/2006/main" xmlns:mc="http://schemas.openxmlformats.org/markup-compatibility/2006" xmlns:xr9="http://schemas.microsoft.com/office/spreadsheetml/2016/revision9" mc:Ignorable="xr9">
  <numFmts count="9">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0.00;;@"/>
    <numFmt numFmtId="177" formatCode="hh:mm:ss"/>
    <numFmt numFmtId="178" formatCode="yyyy\-mm\-dd"/>
    <numFmt numFmtId="179" formatCode="yyyy\-mm\-dd\ hh:mm:ss"/>
    <numFmt numFmtId="180" formatCode="#,##0;\-#,##0;;@"/>
  </numFmts>
  <fonts count="40">
    <font>
      <sz val="11"/>
      <color rgb="FF000000"/>
      <name val="Calibri"/>
      <charset val="134"/>
    </font>
    <font>
      <sz val="9"/>
      <name val="宋体"/>
      <charset val="134"/>
    </font>
    <font>
      <sz val="10"/>
      <color rgb="FF000000"/>
      <name val="宋体"/>
      <charset val="134"/>
    </font>
    <font>
      <b/>
      <sz val="23"/>
      <color rgb="FF000000"/>
      <name val="宋体"/>
      <charset val="134"/>
    </font>
    <font>
      <sz val="9"/>
      <color rgb="FF000000"/>
      <name val="宋体"/>
      <charset val="134"/>
    </font>
    <font>
      <sz val="11"/>
      <color rgb="FF000000"/>
      <name val="宋体"/>
      <charset val="134"/>
    </font>
    <font>
      <b/>
      <sz val="22"/>
      <color rgb="FF000000"/>
      <name val="宋体"/>
      <charset val="134"/>
    </font>
    <font>
      <sz val="10"/>
      <color rgb="FFFFFFFF"/>
      <name val="宋体"/>
      <charset val="134"/>
    </font>
    <font>
      <b/>
      <sz val="21"/>
      <color rgb="FF000000"/>
      <name val="宋体"/>
      <charset val="134"/>
    </font>
    <font>
      <sz val="10.5"/>
      <color rgb="FF000000"/>
      <name val="宋体"/>
      <charset val="134"/>
    </font>
    <font>
      <sz val="10.5"/>
      <color rgb="FFFFFFFF"/>
      <name val="宋体"/>
      <charset val="134"/>
    </font>
    <font>
      <sz val="9"/>
      <color rgb="FF000000"/>
      <name val="SimSun"/>
      <charset val="134"/>
    </font>
    <font>
      <b/>
      <sz val="20"/>
      <color rgb="FF000000"/>
      <name val="SimSun"/>
      <charset val="134"/>
    </font>
    <font>
      <sz val="11"/>
      <color rgb="FF000000"/>
      <name val="SimSun"/>
      <charset val="134"/>
    </font>
    <font>
      <b/>
      <sz val="18"/>
      <name val="Microsoft Sans Serif"/>
      <charset val="134"/>
    </font>
    <font>
      <sz val="12"/>
      <color rgb="FF000000"/>
      <name val="宋体"/>
      <charset val="134"/>
    </font>
    <font>
      <sz val="10"/>
      <color rgb="FF000000"/>
      <name val="SimSun"/>
      <charset val="134"/>
    </font>
    <font>
      <b/>
      <sz val="20"/>
      <color rgb="FF000000"/>
      <name val="宋体"/>
      <charset val="134"/>
    </font>
    <font>
      <b/>
      <sz val="11"/>
      <color rgb="FF000000"/>
      <name val="宋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24">
    <border>
      <left/>
      <right/>
      <top/>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auto="1"/>
      </left>
      <right style="thin">
        <color auto="1"/>
      </right>
      <top style="thin">
        <color rgb="FF000000"/>
      </top>
      <bottom style="thin">
        <color auto="1"/>
      </bottom>
      <diagonal/>
    </border>
    <border>
      <left style="thin">
        <color auto="1"/>
      </left>
      <right style="thin">
        <color rgb="FF000000"/>
      </right>
      <top style="thin">
        <color rgb="FF000000"/>
      </top>
      <bottom style="thin">
        <color auto="1"/>
      </bottom>
      <diagonal/>
    </border>
    <border>
      <left style="thin">
        <color rgb="FF000000"/>
      </left>
      <right/>
      <top style="thin">
        <color rgb="FF000000"/>
      </top>
      <bottom/>
      <diagonal/>
    </border>
    <border>
      <left/>
      <right style="thin">
        <color rgb="FF000000"/>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7">
    <xf numFmtId="0" fontId="0" fillId="0" borderId="0">
      <alignment vertical="top"/>
    </xf>
    <xf numFmtId="43" fontId="20" fillId="0" borderId="0" applyFont="0" applyFill="0" applyBorder="0" applyAlignment="0" applyProtection="0">
      <alignment vertical="center"/>
    </xf>
    <xf numFmtId="44" fontId="20" fillId="0" borderId="0" applyFont="0" applyFill="0" applyBorder="0" applyAlignment="0" applyProtection="0">
      <alignment vertical="center"/>
    </xf>
    <xf numFmtId="9" fontId="20" fillId="0" borderId="0" applyFont="0" applyFill="0" applyBorder="0" applyAlignment="0" applyProtection="0">
      <alignment vertical="center"/>
    </xf>
    <xf numFmtId="41" fontId="20" fillId="0" borderId="0" applyFont="0" applyFill="0" applyBorder="0" applyAlignment="0" applyProtection="0">
      <alignment vertical="center"/>
    </xf>
    <xf numFmtId="42" fontId="20" fillId="0" borderId="0" applyFont="0" applyFill="0" applyBorder="0" applyAlignment="0" applyProtection="0">
      <alignment vertical="center"/>
    </xf>
    <xf numFmtId="0" fontId="21" fillId="0" borderId="0" applyNumberFormat="0" applyFill="0" applyBorder="0" applyAlignment="0" applyProtection="0">
      <alignment vertical="center"/>
    </xf>
    <xf numFmtId="0" fontId="22" fillId="0" borderId="0" applyNumberFormat="0" applyFill="0" applyBorder="0" applyAlignment="0" applyProtection="0">
      <alignment vertical="center"/>
    </xf>
    <xf numFmtId="0" fontId="20" fillId="2" borderId="16" applyNumberFormat="0" applyFont="0" applyAlignment="0" applyProtection="0">
      <alignment vertical="center"/>
    </xf>
    <xf numFmtId="0" fontId="23" fillId="0" borderId="0" applyNumberFormat="0" applyFill="0" applyBorder="0" applyAlignment="0" applyProtection="0">
      <alignment vertical="center"/>
    </xf>
    <xf numFmtId="0" fontId="24"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6" fillId="0" borderId="17" applyNumberFormat="0" applyFill="0" applyAlignment="0" applyProtection="0">
      <alignment vertical="center"/>
    </xf>
    <xf numFmtId="0" fontId="27" fillId="0" borderId="17" applyNumberFormat="0" applyFill="0" applyAlignment="0" applyProtection="0">
      <alignment vertical="center"/>
    </xf>
    <xf numFmtId="0" fontId="28" fillId="0" borderId="18" applyNumberFormat="0" applyFill="0" applyAlignment="0" applyProtection="0">
      <alignment vertical="center"/>
    </xf>
    <xf numFmtId="0" fontId="28" fillId="0" borderId="0" applyNumberFormat="0" applyFill="0" applyBorder="0" applyAlignment="0" applyProtection="0">
      <alignment vertical="center"/>
    </xf>
    <xf numFmtId="0" fontId="29" fillId="3" borderId="19" applyNumberFormat="0" applyAlignment="0" applyProtection="0">
      <alignment vertical="center"/>
    </xf>
    <xf numFmtId="0" fontId="30" fillId="4" borderId="20" applyNumberFormat="0" applyAlignment="0" applyProtection="0">
      <alignment vertical="center"/>
    </xf>
    <xf numFmtId="0" fontId="31" fillId="4" borderId="19" applyNumberFormat="0" applyAlignment="0" applyProtection="0">
      <alignment vertical="center"/>
    </xf>
    <xf numFmtId="0" fontId="32" fillId="5" borderId="21" applyNumberFormat="0" applyAlignment="0" applyProtection="0">
      <alignment vertical="center"/>
    </xf>
    <xf numFmtId="0" fontId="33" fillId="0" borderId="22" applyNumberFormat="0" applyFill="0" applyAlignment="0" applyProtection="0">
      <alignment vertical="center"/>
    </xf>
    <xf numFmtId="0" fontId="34" fillId="0" borderId="23" applyNumberFormat="0" applyFill="0" applyAlignment="0" applyProtection="0">
      <alignment vertical="center"/>
    </xf>
    <xf numFmtId="0" fontId="35" fillId="6" borderId="0" applyNumberFormat="0" applyBorder="0" applyAlignment="0" applyProtection="0">
      <alignment vertical="center"/>
    </xf>
    <xf numFmtId="0" fontId="36" fillId="7" borderId="0" applyNumberFormat="0" applyBorder="0" applyAlignment="0" applyProtection="0">
      <alignment vertical="center"/>
    </xf>
    <xf numFmtId="0" fontId="37" fillId="8" borderId="0" applyNumberFormat="0" applyBorder="0" applyAlignment="0" applyProtection="0">
      <alignment vertical="center"/>
    </xf>
    <xf numFmtId="0" fontId="38" fillId="9" borderId="0" applyNumberFormat="0" applyBorder="0" applyAlignment="0" applyProtection="0">
      <alignment vertical="center"/>
    </xf>
    <xf numFmtId="0" fontId="39" fillId="10" borderId="0" applyNumberFormat="0" applyBorder="0" applyAlignment="0" applyProtection="0">
      <alignment vertical="center"/>
    </xf>
    <xf numFmtId="0" fontId="39" fillId="11" borderId="0" applyNumberFormat="0" applyBorder="0" applyAlignment="0" applyProtection="0">
      <alignment vertical="center"/>
    </xf>
    <xf numFmtId="0" fontId="38" fillId="12" borderId="0" applyNumberFormat="0" applyBorder="0" applyAlignment="0" applyProtection="0">
      <alignment vertical="center"/>
    </xf>
    <xf numFmtId="0" fontId="38" fillId="13" borderId="0" applyNumberFormat="0" applyBorder="0" applyAlignment="0" applyProtection="0">
      <alignment vertical="center"/>
    </xf>
    <xf numFmtId="0" fontId="39" fillId="14" borderId="0" applyNumberFormat="0" applyBorder="0" applyAlignment="0" applyProtection="0">
      <alignment vertical="center"/>
    </xf>
    <xf numFmtId="0" fontId="39" fillId="15" borderId="0" applyNumberFormat="0" applyBorder="0" applyAlignment="0" applyProtection="0">
      <alignment vertical="center"/>
    </xf>
    <xf numFmtId="0" fontId="38" fillId="16" borderId="0" applyNumberFormat="0" applyBorder="0" applyAlignment="0" applyProtection="0">
      <alignment vertical="center"/>
    </xf>
    <xf numFmtId="0" fontId="38" fillId="17" borderId="0" applyNumberFormat="0" applyBorder="0" applyAlignment="0" applyProtection="0">
      <alignment vertical="center"/>
    </xf>
    <xf numFmtId="0" fontId="39" fillId="18" borderId="0" applyNumberFormat="0" applyBorder="0" applyAlignment="0" applyProtection="0">
      <alignment vertical="center"/>
    </xf>
    <xf numFmtId="0" fontId="39" fillId="19" borderId="0" applyNumberFormat="0" applyBorder="0" applyAlignment="0" applyProtection="0">
      <alignment vertical="center"/>
    </xf>
    <xf numFmtId="0" fontId="38" fillId="20" borderId="0" applyNumberFormat="0" applyBorder="0" applyAlignment="0" applyProtection="0">
      <alignment vertical="center"/>
    </xf>
    <xf numFmtId="0" fontId="38" fillId="21" borderId="0" applyNumberFormat="0" applyBorder="0" applyAlignment="0" applyProtection="0">
      <alignment vertical="center"/>
    </xf>
    <xf numFmtId="0" fontId="39" fillId="22" borderId="0" applyNumberFormat="0" applyBorder="0" applyAlignment="0" applyProtection="0">
      <alignment vertical="center"/>
    </xf>
    <xf numFmtId="0" fontId="39" fillId="23" borderId="0" applyNumberFormat="0" applyBorder="0" applyAlignment="0" applyProtection="0">
      <alignment vertical="center"/>
    </xf>
    <xf numFmtId="0" fontId="38" fillId="24" borderId="0" applyNumberFormat="0" applyBorder="0" applyAlignment="0" applyProtection="0">
      <alignment vertical="center"/>
    </xf>
    <xf numFmtId="0" fontId="38" fillId="25" borderId="0" applyNumberFormat="0" applyBorder="0" applyAlignment="0" applyProtection="0">
      <alignment vertical="center"/>
    </xf>
    <xf numFmtId="0" fontId="39" fillId="26" borderId="0" applyNumberFormat="0" applyBorder="0" applyAlignment="0" applyProtection="0">
      <alignment vertical="center"/>
    </xf>
    <xf numFmtId="0" fontId="39" fillId="27" borderId="0" applyNumberFormat="0" applyBorder="0" applyAlignment="0" applyProtection="0">
      <alignment vertical="center"/>
    </xf>
    <xf numFmtId="0" fontId="38" fillId="28" borderId="0" applyNumberFormat="0" applyBorder="0" applyAlignment="0" applyProtection="0">
      <alignment vertical="center"/>
    </xf>
    <xf numFmtId="0" fontId="38" fillId="29" borderId="0" applyNumberFormat="0" applyBorder="0" applyAlignment="0" applyProtection="0">
      <alignment vertical="center"/>
    </xf>
    <xf numFmtId="0" fontId="39" fillId="30" borderId="0" applyNumberFormat="0" applyBorder="0" applyAlignment="0" applyProtection="0">
      <alignment vertical="center"/>
    </xf>
    <xf numFmtId="0" fontId="39" fillId="31" borderId="0" applyNumberFormat="0" applyBorder="0" applyAlignment="0" applyProtection="0">
      <alignment vertical="center"/>
    </xf>
    <xf numFmtId="0" fontId="38" fillId="32" borderId="0" applyNumberFormat="0" applyBorder="0" applyAlignment="0" applyProtection="0">
      <alignment vertical="center"/>
    </xf>
    <xf numFmtId="176" fontId="1" fillId="0" borderId="4">
      <alignment horizontal="right" vertical="center"/>
    </xf>
    <xf numFmtId="49" fontId="1" fillId="0" borderId="4">
      <alignment horizontal="left" vertical="center" wrapText="1"/>
    </xf>
    <xf numFmtId="176" fontId="1" fillId="0" borderId="4">
      <alignment horizontal="right" vertical="center"/>
    </xf>
    <xf numFmtId="177" fontId="1" fillId="0" borderId="4">
      <alignment horizontal="right" vertical="center"/>
    </xf>
    <xf numFmtId="178" fontId="1" fillId="0" borderId="4">
      <alignment horizontal="right" vertical="center"/>
    </xf>
    <xf numFmtId="179" fontId="1" fillId="0" borderId="4">
      <alignment horizontal="right" vertical="center"/>
    </xf>
    <xf numFmtId="10" fontId="1" fillId="0" borderId="4">
      <alignment horizontal="right" vertical="center"/>
    </xf>
    <xf numFmtId="180" fontId="1" fillId="0" borderId="4">
      <alignment horizontal="right" vertical="center"/>
    </xf>
  </cellStyleXfs>
  <cellXfs count="202">
    <xf numFmtId="0" fontId="0" fillId="0" borderId="0" xfId="0" applyBorder="1">
      <alignment vertical="top"/>
    </xf>
    <xf numFmtId="0" fontId="1" fillId="0" borderId="0" xfId="0" applyFont="1" applyBorder="1" applyProtection="1">
      <alignment vertical="top"/>
      <protection locked="0"/>
    </xf>
    <xf numFmtId="49" fontId="2" fillId="0" borderId="0" xfId="0" applyNumberFormat="1" applyFont="1" applyBorder="1" applyAlignment="1"/>
    <xf numFmtId="0" fontId="3" fillId="0" borderId="0" xfId="0" applyFont="1" applyAlignment="1">
      <alignment horizontal="center" vertical="center"/>
    </xf>
    <xf numFmtId="0" fontId="4" fillId="0" borderId="0" xfId="0" applyFont="1" applyAlignment="1" applyProtection="1">
      <alignment horizontal="left" vertical="center"/>
      <protection locked="0"/>
    </xf>
    <xf numFmtId="0" fontId="5" fillId="0" borderId="0" xfId="0" applyAlignment="1">
      <alignment horizontal="left" vertical="center"/>
    </xf>
    <xf numFmtId="0" fontId="5" fillId="0" borderId="1" xfId="0" applyBorder="1" applyAlignment="1" applyProtection="1">
      <alignment horizontal="center" vertical="center" wrapText="1"/>
      <protection locked="0"/>
    </xf>
    <xf numFmtId="0" fontId="5" fillId="0" borderId="1" xfId="0" applyBorder="1" applyAlignment="1">
      <alignment horizontal="center" vertical="center" wrapText="1"/>
    </xf>
    <xf numFmtId="0" fontId="5" fillId="0" borderId="2" xfId="0" applyBorder="1" applyAlignment="1" applyProtection="1">
      <alignment horizontal="center" vertical="center" wrapText="1"/>
      <protection locked="0"/>
    </xf>
    <xf numFmtId="0" fontId="5" fillId="0" borderId="2" xfId="0" applyBorder="1" applyAlignment="1">
      <alignment horizontal="center" vertical="center" wrapText="1"/>
    </xf>
    <xf numFmtId="0" fontId="5" fillId="0" borderId="3" xfId="0" applyBorder="1" applyAlignment="1" applyProtection="1">
      <alignment horizontal="center" vertical="center" wrapText="1"/>
      <protection locked="0"/>
    </xf>
    <xf numFmtId="0" fontId="5" fillId="0" borderId="3" xfId="0" applyBorder="1" applyAlignment="1">
      <alignment horizontal="center" vertical="center" wrapText="1"/>
    </xf>
    <xf numFmtId="0" fontId="2" fillId="0" borderId="4" xfId="0" applyFont="1" applyBorder="1" applyAlignment="1">
      <alignment horizontal="center" vertical="center"/>
    </xf>
    <xf numFmtId="0" fontId="2" fillId="0" borderId="4" xfId="0" applyFont="1" applyBorder="1" applyAlignment="1" applyProtection="1">
      <alignment horizontal="center" vertical="center"/>
      <protection locked="0"/>
    </xf>
    <xf numFmtId="0" fontId="2" fillId="0" borderId="4" xfId="0" applyFont="1" applyBorder="1" applyAlignment="1">
      <alignment vertical="center" wrapText="1"/>
    </xf>
    <xf numFmtId="0" fontId="4" fillId="0" borderId="4" xfId="0" applyFont="1" applyBorder="1" applyAlignment="1" applyProtection="1">
      <alignment horizontal="left" vertical="center" wrapText="1"/>
      <protection locked="0"/>
    </xf>
    <xf numFmtId="0" fontId="2" fillId="0" borderId="4" xfId="0" applyFont="1" applyBorder="1" applyAlignment="1"/>
    <xf numFmtId="49" fontId="1" fillId="0" borderId="4" xfId="50" applyProtection="1">
      <alignment horizontal="left" vertical="center" wrapText="1"/>
      <protection locked="0"/>
    </xf>
    <xf numFmtId="0" fontId="4" fillId="0" borderId="5" xfId="0" applyFont="1" applyBorder="1" applyAlignment="1" applyProtection="1">
      <alignment horizontal="center" vertical="center" wrapText="1"/>
      <protection locked="0"/>
    </xf>
    <xf numFmtId="0" fontId="4" fillId="0" borderId="6" xfId="0" applyFont="1" applyBorder="1" applyAlignment="1" applyProtection="1">
      <alignment horizontal="left" vertical="center" wrapText="1"/>
      <protection locked="0"/>
    </xf>
    <xf numFmtId="0" fontId="4" fillId="0" borderId="7" xfId="0" applyFont="1" applyBorder="1" applyAlignment="1" applyProtection="1">
      <alignment horizontal="left" vertical="center" wrapText="1"/>
      <protection locked="0"/>
    </xf>
    <xf numFmtId="0" fontId="2" fillId="0" borderId="0" xfId="0" applyFont="1" applyBorder="1" applyAlignment="1"/>
    <xf numFmtId="0" fontId="2" fillId="0" borderId="0" xfId="0" applyFont="1" applyBorder="1" applyAlignment="1" applyProtection="1">
      <alignment horizontal="right" vertical="center"/>
      <protection locked="0"/>
    </xf>
    <xf numFmtId="0" fontId="5" fillId="0" borderId="0" xfId="0" applyAlignment="1"/>
    <xf numFmtId="0" fontId="2" fillId="0" borderId="0" xfId="0" applyFont="1" applyAlignment="1" applyProtection="1">
      <alignment horizontal="right"/>
      <protection locked="0"/>
    </xf>
    <xf numFmtId="0" fontId="5" fillId="0" borderId="5" xfId="0" applyBorder="1" applyAlignment="1">
      <alignment horizontal="center" vertical="center"/>
    </xf>
    <xf numFmtId="0" fontId="5" fillId="0" borderId="6" xfId="0" applyBorder="1" applyAlignment="1">
      <alignment horizontal="center" vertical="center"/>
    </xf>
    <xf numFmtId="0" fontId="5" fillId="0" borderId="7" xfId="0" applyBorder="1" applyAlignment="1">
      <alignment horizontal="center" vertical="center"/>
    </xf>
    <xf numFmtId="176" fontId="1" fillId="0" borderId="4" xfId="51" applyProtection="1">
      <alignment horizontal="right" vertical="center"/>
      <protection locked="0"/>
    </xf>
    <xf numFmtId="0" fontId="3" fillId="0" borderId="0" xfId="0" applyFont="1" applyBorder="1" applyAlignment="1">
      <alignment horizontal="center" vertical="center"/>
    </xf>
    <xf numFmtId="0" fontId="4" fillId="0" borderId="0" xfId="0" applyFont="1" applyBorder="1" applyAlignment="1" applyProtection="1">
      <alignment horizontal="left" vertical="center"/>
      <protection locked="0"/>
    </xf>
    <xf numFmtId="0" fontId="5" fillId="0" borderId="0" xfId="0" applyBorder="1" applyAlignment="1">
      <alignment horizontal="left" vertical="center"/>
    </xf>
    <xf numFmtId="0" fontId="5" fillId="0" borderId="4" xfId="0" applyBorder="1" applyAlignment="1" applyProtection="1">
      <alignment horizontal="center" vertical="center" wrapText="1"/>
      <protection locked="0"/>
    </xf>
    <xf numFmtId="0" fontId="5" fillId="0" borderId="4" xfId="0" applyBorder="1" applyAlignment="1">
      <alignment horizontal="center" vertical="center" wrapText="1"/>
    </xf>
    <xf numFmtId="0" fontId="4" fillId="0" borderId="4" xfId="0" applyFont="1" applyBorder="1" applyAlignment="1">
      <alignment horizontal="left" vertical="center" wrapText="1"/>
    </xf>
    <xf numFmtId="0" fontId="2" fillId="0" borderId="8" xfId="0" applyFont="1" applyBorder="1" applyAlignment="1" applyProtection="1">
      <alignment horizontal="center" vertical="center" wrapText="1"/>
      <protection locked="0"/>
    </xf>
    <xf numFmtId="0" fontId="4" fillId="0" borderId="8" xfId="0" applyFont="1" applyBorder="1" applyAlignment="1">
      <alignment horizontal="left" vertical="center"/>
    </xf>
    <xf numFmtId="0" fontId="5" fillId="0" borderId="0" xfId="0" applyFont="1" applyAlignment="1">
      <alignment horizontal="left" vertical="top" wrapText="1"/>
    </xf>
    <xf numFmtId="0" fontId="5" fillId="0" borderId="0" xfId="0" applyBorder="1" applyAlignment="1"/>
    <xf numFmtId="0" fontId="5" fillId="0" borderId="4" xfId="0" applyBorder="1" applyAlignment="1">
      <alignment horizontal="center" vertical="center"/>
    </xf>
    <xf numFmtId="0" fontId="4" fillId="0" borderId="9" xfId="0" applyFont="1" applyBorder="1" applyAlignment="1">
      <alignment horizontal="left" vertical="center"/>
    </xf>
    <xf numFmtId="0" fontId="2" fillId="0" borderId="0" xfId="0" applyFont="1" applyBorder="1" applyAlignment="1" applyProtection="1">
      <alignment horizontal="right"/>
      <protection locked="0"/>
    </xf>
    <xf numFmtId="0" fontId="4" fillId="0" borderId="4" xfId="0" applyFont="1" applyBorder="1" applyAlignment="1">
      <alignment horizontal="right" vertical="center" wrapText="1"/>
    </xf>
    <xf numFmtId="0" fontId="4" fillId="0" borderId="4" xfId="0" applyFont="1" applyBorder="1" applyAlignment="1" applyProtection="1">
      <alignment horizontal="right" vertical="center" wrapText="1"/>
      <protection locked="0"/>
    </xf>
    <xf numFmtId="0" fontId="6" fillId="0" borderId="0" xfId="0" applyFont="1" applyAlignment="1">
      <alignment horizontal="center" vertical="center" wrapText="1"/>
    </xf>
    <xf numFmtId="0" fontId="4" fillId="0" borderId="0" xfId="0" applyFont="1" applyAlignment="1">
      <alignment horizontal="left" vertical="center"/>
    </xf>
    <xf numFmtId="0" fontId="2" fillId="0" borderId="0" xfId="0" applyFont="1" applyAlignment="1">
      <alignment vertical="center"/>
    </xf>
    <xf numFmtId="0" fontId="4" fillId="0" borderId="4" xfId="0" applyFont="1" applyBorder="1" applyAlignment="1">
      <alignment vertical="center" wrapText="1"/>
    </xf>
    <xf numFmtId="0" fontId="4" fillId="0" borderId="4" xfId="0" applyFont="1" applyBorder="1" applyAlignment="1" applyProtection="1">
      <alignment horizontal="center" vertical="center" wrapText="1"/>
      <protection locked="0"/>
    </xf>
    <xf numFmtId="0" fontId="4" fillId="0" borderId="7" xfId="0" applyFont="1" applyBorder="1" applyAlignment="1" applyProtection="1">
      <alignment vertical="center" wrapText="1"/>
      <protection locked="0"/>
    </xf>
    <xf numFmtId="0" fontId="1" fillId="0" borderId="0" xfId="0" applyFont="1" applyAlignment="1" applyProtection="1">
      <alignment horizontal="left" vertical="center"/>
      <protection locked="0"/>
    </xf>
    <xf numFmtId="0" fontId="4" fillId="0" borderId="0" xfId="0" applyFont="1" applyAlignment="1">
      <alignment horizontal="right" vertical="center"/>
    </xf>
    <xf numFmtId="0" fontId="5" fillId="0" borderId="5" xfId="0" applyBorder="1" applyAlignment="1">
      <alignment horizontal="center" vertical="center" wrapText="1"/>
    </xf>
    <xf numFmtId="0" fontId="5" fillId="0" borderId="6" xfId="0" applyBorder="1" applyAlignment="1">
      <alignment horizontal="center" vertical="center" wrapText="1"/>
    </xf>
    <xf numFmtId="0" fontId="5" fillId="0" borderId="7" xfId="0" applyBorder="1" applyAlignment="1">
      <alignment horizontal="center" vertical="center" wrapText="1"/>
    </xf>
    <xf numFmtId="0" fontId="4" fillId="0" borderId="4" xfId="0" applyFont="1" applyBorder="1" applyAlignment="1">
      <alignment horizontal="right" vertical="center"/>
    </xf>
    <xf numFmtId="0" fontId="4" fillId="0" borderId="4" xfId="0" applyFont="1" applyBorder="1" applyAlignment="1" applyProtection="1">
      <alignment horizontal="right" vertical="center"/>
      <protection locked="0"/>
    </xf>
    <xf numFmtId="0" fontId="6" fillId="0" borderId="0" xfId="0" applyFont="1" applyAlignment="1">
      <alignment horizontal="center" vertical="center"/>
    </xf>
    <xf numFmtId="0" fontId="4" fillId="0" borderId="0" xfId="0" applyFont="1" applyBorder="1" applyAlignment="1">
      <alignment horizontal="left" vertical="center" wrapText="1"/>
    </xf>
    <xf numFmtId="0" fontId="4" fillId="0" borderId="0" xfId="0" applyFont="1" applyBorder="1" applyAlignment="1" applyProtection="1">
      <alignment horizontal="left" vertical="center" wrapText="1"/>
      <protection locked="0"/>
    </xf>
    <xf numFmtId="0" fontId="3" fillId="0" borderId="0" xfId="0" applyFont="1" applyAlignment="1" applyProtection="1">
      <alignment horizontal="center" vertical="center"/>
      <protection locked="0"/>
    </xf>
    <xf numFmtId="0" fontId="4" fillId="0" borderId="0" xfId="0" applyFont="1" applyProtection="1">
      <alignment vertical="top"/>
      <protection locked="0"/>
    </xf>
    <xf numFmtId="0" fontId="5" fillId="0" borderId="4" xfId="0" applyBorder="1" applyAlignment="1" applyProtection="1">
      <alignment horizontal="center" vertical="center"/>
      <protection locked="0"/>
    </xf>
    <xf numFmtId="0" fontId="4" fillId="0" borderId="4" xfId="0" applyFont="1" applyBorder="1" applyAlignment="1">
      <alignment horizontal="center" vertical="center" wrapText="1"/>
    </xf>
    <xf numFmtId="0" fontId="4" fillId="0" borderId="4" xfId="0" applyFont="1" applyBorder="1" applyAlignment="1" applyProtection="1">
      <alignment horizontal="center" vertical="center"/>
      <protection locked="0"/>
    </xf>
    <xf numFmtId="0" fontId="4" fillId="0" borderId="0" xfId="0" applyFont="1" applyAlignment="1" applyProtection="1">
      <alignment horizontal="right" vertical="center"/>
      <protection locked="0"/>
    </xf>
    <xf numFmtId="0" fontId="2" fillId="0" borderId="0" xfId="0" applyFont="1" applyAlignment="1"/>
    <xf numFmtId="0" fontId="2" fillId="0" borderId="0" xfId="0" applyFont="1" applyAlignment="1" applyProtection="1">
      <alignment horizontal="right" vertical="center"/>
      <protection locked="0"/>
    </xf>
    <xf numFmtId="0" fontId="5" fillId="0" borderId="0" xfId="0" applyAlignment="1">
      <alignment horizontal="right"/>
    </xf>
    <xf numFmtId="0" fontId="4" fillId="0" borderId="0" xfId="0" applyFont="1" applyAlignment="1">
      <alignment horizontal="left" vertical="center" wrapText="1"/>
    </xf>
    <xf numFmtId="0" fontId="5" fillId="0" borderId="0" xfId="0" applyAlignment="1">
      <alignment wrapText="1"/>
    </xf>
    <xf numFmtId="0" fontId="5" fillId="0" borderId="1" xfId="0" applyBorder="1" applyAlignment="1">
      <alignment horizontal="center" vertical="center"/>
    </xf>
    <xf numFmtId="0" fontId="5" fillId="0" borderId="7" xfId="0" applyBorder="1" applyAlignment="1" applyProtection="1">
      <alignment horizontal="center" vertical="center"/>
      <protection locked="0"/>
    </xf>
    <xf numFmtId="0" fontId="5" fillId="0" borderId="3" xfId="0" applyBorder="1" applyAlignment="1">
      <alignment horizontal="center" vertical="center"/>
    </xf>
    <xf numFmtId="0" fontId="5" fillId="0" borderId="2" xfId="0" applyBorder="1" applyAlignment="1">
      <alignment horizontal="center" vertical="center"/>
    </xf>
    <xf numFmtId="0" fontId="5" fillId="0" borderId="10" xfId="0" applyBorder="1" applyAlignment="1" applyProtection="1">
      <alignment horizontal="center" vertical="center" wrapText="1"/>
      <protection locked="0"/>
    </xf>
    <xf numFmtId="3" fontId="5" fillId="0" borderId="4" xfId="0" applyNumberFormat="1" applyBorder="1" applyAlignment="1">
      <alignment horizontal="center" vertical="center"/>
    </xf>
    <xf numFmtId="3" fontId="5" fillId="0" borderId="5" xfId="0" applyNumberFormat="1" applyBorder="1" applyAlignment="1" applyProtection="1">
      <alignment horizontal="center" vertical="center"/>
      <protection locked="0"/>
    </xf>
    <xf numFmtId="4" fontId="4" fillId="0" borderId="4" xfId="0" applyNumberFormat="1" applyFont="1" applyBorder="1" applyAlignment="1" applyProtection="1">
      <alignment horizontal="right" vertical="center"/>
      <protection locked="0"/>
    </xf>
    <xf numFmtId="4" fontId="4" fillId="0" borderId="5" xfId="0" applyNumberFormat="1" applyFont="1" applyBorder="1" applyAlignment="1" applyProtection="1">
      <alignment horizontal="right" vertical="center"/>
      <protection locked="0"/>
    </xf>
    <xf numFmtId="0" fontId="5" fillId="0" borderId="5" xfId="0" applyBorder="1" applyAlignment="1" applyProtection="1">
      <alignment horizontal="center" vertical="center"/>
      <protection locked="0"/>
    </xf>
    <xf numFmtId="0" fontId="5" fillId="0" borderId="6" xfId="0" applyBorder="1" applyAlignment="1" applyProtection="1">
      <alignment horizontal="center" vertical="center"/>
      <protection locked="0"/>
    </xf>
    <xf numFmtId="0" fontId="5" fillId="0" borderId="3" xfId="0" applyBorder="1" applyAlignment="1" applyProtection="1">
      <alignment horizontal="center" vertical="center"/>
      <protection locked="0"/>
    </xf>
    <xf numFmtId="0" fontId="5" fillId="0" borderId="11" xfId="0" applyBorder="1" applyAlignment="1" applyProtection="1">
      <alignment horizontal="center" vertical="center"/>
      <protection locked="0"/>
    </xf>
    <xf numFmtId="3" fontId="5" fillId="0" borderId="3" xfId="0" applyNumberFormat="1" applyBorder="1" applyAlignment="1">
      <alignment horizontal="center" vertical="center"/>
    </xf>
    <xf numFmtId="3" fontId="5" fillId="0" borderId="11" xfId="0" applyNumberFormat="1" applyBorder="1" applyAlignment="1" applyProtection="1">
      <alignment horizontal="center" vertical="center"/>
      <protection locked="0"/>
    </xf>
    <xf numFmtId="3" fontId="5" fillId="0" borderId="11" xfId="0" applyNumberFormat="1" applyBorder="1" applyAlignment="1">
      <alignment horizontal="center" vertical="center"/>
    </xf>
    <xf numFmtId="0" fontId="4" fillId="0" borderId="3" xfId="0" applyFont="1" applyBorder="1" applyAlignment="1" applyProtection="1">
      <alignment horizontal="right" vertical="center"/>
      <protection locked="0"/>
    </xf>
    <xf numFmtId="0" fontId="4" fillId="0" borderId="11" xfId="0" applyFont="1" applyBorder="1" applyAlignment="1" applyProtection="1">
      <alignment horizontal="right" vertical="center"/>
      <protection locked="0"/>
    </xf>
    <xf numFmtId="0" fontId="4" fillId="0" borderId="4" xfId="0" applyFont="1" applyBorder="1" applyProtection="1">
      <alignment vertical="top"/>
      <protection locked="0"/>
    </xf>
    <xf numFmtId="0" fontId="2" fillId="0" borderId="0" xfId="0" applyFont="1" applyAlignment="1">
      <alignment horizontal="right" vertical="center"/>
    </xf>
    <xf numFmtId="0" fontId="2" fillId="0" borderId="0" xfId="0" applyFont="1" applyAlignment="1">
      <alignment horizontal="right"/>
    </xf>
    <xf numFmtId="0" fontId="2" fillId="0" borderId="0" xfId="0" applyFont="1" applyAlignment="1">
      <alignment horizontal="right" wrapText="1"/>
    </xf>
    <xf numFmtId="0" fontId="5" fillId="0" borderId="4" xfId="0" applyBorder="1" applyAlignment="1">
      <alignment vertical="center"/>
    </xf>
    <xf numFmtId="0" fontId="5" fillId="0" borderId="4" xfId="0" applyBorder="1" applyAlignment="1">
      <alignment horizontal="left" vertical="center" indent="2"/>
    </xf>
    <xf numFmtId="0" fontId="5" fillId="0" borderId="4" xfId="0" applyBorder="1" applyAlignment="1">
      <alignment vertical="center" wrapText="1"/>
    </xf>
    <xf numFmtId="0" fontId="5" fillId="0" borderId="6" xfId="0" applyBorder="1" applyAlignment="1">
      <alignment vertical="center"/>
    </xf>
    <xf numFmtId="0" fontId="2" fillId="0" borderId="0" xfId="0" applyFont="1" applyBorder="1">
      <alignment vertical="top"/>
    </xf>
    <xf numFmtId="0" fontId="2" fillId="0" borderId="0" xfId="0" applyFont="1" applyBorder="1" applyAlignment="1">
      <alignment horizontal="right" vertical="center"/>
    </xf>
    <xf numFmtId="0" fontId="2" fillId="0" borderId="0" xfId="0" applyFont="1" applyBorder="1" applyAlignment="1">
      <alignment horizontal="right"/>
    </xf>
    <xf numFmtId="0" fontId="4" fillId="0" borderId="0" xfId="0" applyFont="1" applyBorder="1" applyAlignment="1">
      <alignment horizontal="right" vertical="center"/>
    </xf>
    <xf numFmtId="0" fontId="6" fillId="0" borderId="0" xfId="0" applyFont="1" applyBorder="1" applyAlignment="1">
      <alignment horizontal="center" vertical="center" wrapText="1"/>
    </xf>
    <xf numFmtId="0" fontId="4" fillId="0" borderId="0" xfId="0" applyFont="1" applyBorder="1" applyAlignment="1">
      <alignment horizontal="left" vertical="center"/>
    </xf>
    <xf numFmtId="0" fontId="5" fillId="0" borderId="12" xfId="0" applyBorder="1" applyAlignment="1">
      <alignment horizontal="center" vertical="center" wrapText="1"/>
    </xf>
    <xf numFmtId="0" fontId="5" fillId="0" borderId="13" xfId="0" applyBorder="1" applyAlignment="1">
      <alignment horizontal="center" vertical="center" wrapText="1"/>
    </xf>
    <xf numFmtId="0" fontId="5" fillId="0" borderId="11" xfId="0" applyBorder="1" applyAlignment="1">
      <alignment horizontal="center" vertical="center" wrapText="1"/>
    </xf>
    <xf numFmtId="0" fontId="5" fillId="0" borderId="11" xfId="0" applyBorder="1" applyAlignment="1">
      <alignment horizontal="center" vertical="center"/>
    </xf>
    <xf numFmtId="0" fontId="4" fillId="0" borderId="3" xfId="0" applyFont="1" applyBorder="1" applyAlignment="1">
      <alignment horizontal="left" vertical="center" wrapText="1"/>
    </xf>
    <xf numFmtId="0" fontId="4" fillId="0" borderId="11" xfId="0" applyFont="1" applyBorder="1" applyAlignment="1">
      <alignment horizontal="left" vertical="center" wrapText="1"/>
    </xf>
    <xf numFmtId="0" fontId="4" fillId="0" borderId="11" xfId="0" applyFont="1" applyBorder="1" applyAlignment="1">
      <alignment horizontal="left" vertical="center"/>
    </xf>
    <xf numFmtId="0" fontId="4" fillId="0" borderId="3" xfId="0" applyFont="1" applyBorder="1" applyAlignment="1">
      <alignment horizontal="left" vertical="center" wrapText="1" indent="2"/>
    </xf>
    <xf numFmtId="0" fontId="4" fillId="0" borderId="14" xfId="0" applyFont="1" applyBorder="1" applyAlignment="1">
      <alignment horizontal="center" vertical="center"/>
    </xf>
    <xf numFmtId="0" fontId="4" fillId="0" borderId="15" xfId="0" applyFont="1" applyBorder="1" applyAlignment="1">
      <alignment horizontal="left" vertical="center"/>
    </xf>
    <xf numFmtId="0" fontId="4" fillId="0" borderId="11" xfId="0" applyFont="1" applyBorder="1" applyAlignment="1">
      <alignment horizontal="right" vertical="center"/>
    </xf>
    <xf numFmtId="0" fontId="3" fillId="0" borderId="0" xfId="0" applyFont="1" applyBorder="1" applyAlignment="1" applyProtection="1">
      <alignment horizontal="center" vertical="center"/>
      <protection locked="0"/>
    </xf>
    <xf numFmtId="0" fontId="5" fillId="0" borderId="6" xfId="0" applyBorder="1" applyAlignment="1" applyProtection="1">
      <alignment horizontal="center" vertical="center" wrapText="1"/>
      <protection locked="0"/>
    </xf>
    <xf numFmtId="0" fontId="5" fillId="0" borderId="13" xfId="0" applyBorder="1" applyAlignment="1" applyProtection="1">
      <alignment horizontal="center" vertical="center" wrapText="1"/>
      <protection locked="0"/>
    </xf>
    <xf numFmtId="0" fontId="5" fillId="0" borderId="15" xfId="0" applyBorder="1" applyAlignment="1">
      <alignment horizontal="center" vertical="center" wrapText="1"/>
    </xf>
    <xf numFmtId="0" fontId="5" fillId="0" borderId="11" xfId="0" applyBorder="1" applyAlignment="1" applyProtection="1">
      <alignment horizontal="center" vertical="center" wrapText="1"/>
      <protection locked="0"/>
    </xf>
    <xf numFmtId="0" fontId="4" fillId="0" borderId="0" xfId="0" applyFont="1" applyBorder="1" applyAlignment="1" applyProtection="1">
      <alignment horizontal="right" vertical="center"/>
      <protection locked="0"/>
    </xf>
    <xf numFmtId="0" fontId="4" fillId="0" borderId="0" xfId="0" applyFont="1" applyBorder="1" applyAlignment="1" applyProtection="1">
      <alignment horizontal="right"/>
      <protection locked="0"/>
    </xf>
    <xf numFmtId="0" fontId="5" fillId="0" borderId="15" xfId="0" applyBorder="1" applyAlignment="1" applyProtection="1">
      <alignment horizontal="center" vertical="center"/>
      <protection locked="0"/>
    </xf>
    <xf numFmtId="0" fontId="5" fillId="0" borderId="15" xfId="0" applyBorder="1" applyAlignment="1" applyProtection="1">
      <alignment horizontal="center" vertical="center" wrapText="1"/>
      <protection locked="0"/>
    </xf>
    <xf numFmtId="0" fontId="4" fillId="0" borderId="0" xfId="0" applyFont="1" applyBorder="1" applyAlignment="1">
      <alignment horizontal="right"/>
    </xf>
    <xf numFmtId="0" fontId="7" fillId="0" borderId="0" xfId="0" applyFont="1" applyAlignment="1" applyProtection="1">
      <alignment horizontal="right"/>
      <protection locked="0"/>
    </xf>
    <xf numFmtId="49" fontId="7" fillId="0" borderId="0" xfId="0" applyNumberFormat="1" applyFont="1" applyAlignment="1" applyProtection="1">
      <protection locked="0"/>
    </xf>
    <xf numFmtId="0" fontId="8" fillId="0" borderId="0" xfId="0" applyFont="1" applyAlignment="1" applyProtection="1">
      <alignment horizontal="center" vertical="center" wrapText="1"/>
      <protection locked="0"/>
    </xf>
    <xf numFmtId="0" fontId="8" fillId="0" borderId="0" xfId="0" applyFont="1" applyAlignment="1" applyProtection="1">
      <alignment horizontal="center" vertical="center"/>
      <protection locked="0"/>
    </xf>
    <xf numFmtId="0" fontId="8" fillId="0" borderId="0" xfId="0" applyFont="1" applyAlignment="1">
      <alignment horizontal="center" vertical="center"/>
    </xf>
    <xf numFmtId="0" fontId="9" fillId="0" borderId="0" xfId="0" applyFont="1" applyAlignment="1" applyProtection="1">
      <alignment horizontal="left" vertical="center"/>
      <protection locked="0"/>
    </xf>
    <xf numFmtId="0" fontId="10" fillId="0" borderId="0" xfId="0" applyFont="1" applyAlignment="1" applyProtection="1">
      <alignment horizontal="right"/>
      <protection locked="0"/>
    </xf>
    <xf numFmtId="0" fontId="5" fillId="0" borderId="1" xfId="0" applyBorder="1" applyAlignment="1" applyProtection="1">
      <alignment horizontal="center" vertical="center"/>
      <protection locked="0"/>
    </xf>
    <xf numFmtId="49" fontId="5" fillId="0" borderId="1" xfId="0" applyNumberFormat="1" applyBorder="1" applyAlignment="1" applyProtection="1">
      <alignment horizontal="center" vertical="center" wrapText="1"/>
      <protection locked="0"/>
    </xf>
    <xf numFmtId="0" fontId="5" fillId="0" borderId="2" xfId="0" applyBorder="1" applyAlignment="1" applyProtection="1">
      <alignment horizontal="center" vertical="center"/>
      <protection locked="0"/>
    </xf>
    <xf numFmtId="49" fontId="5" fillId="0" borderId="2" xfId="0" applyNumberFormat="1" applyBorder="1" applyAlignment="1" applyProtection="1">
      <alignment horizontal="center" vertical="center" wrapText="1"/>
      <protection locked="0"/>
    </xf>
    <xf numFmtId="49" fontId="5" fillId="0" borderId="4" xfId="0" applyNumberFormat="1" applyBorder="1" applyAlignment="1" applyProtection="1">
      <alignment horizontal="center" vertical="center"/>
      <protection locked="0"/>
    </xf>
    <xf numFmtId="4" fontId="4" fillId="0" borderId="4" xfId="0" applyNumberFormat="1" applyFont="1" applyBorder="1" applyAlignment="1">
      <alignment horizontal="right" vertical="center"/>
    </xf>
    <xf numFmtId="0" fontId="2" fillId="0" borderId="6" xfId="0" applyFont="1" applyBorder="1" applyAlignment="1" applyProtection="1">
      <alignment horizontal="center" vertical="center"/>
      <protection locked="0"/>
    </xf>
    <xf numFmtId="0" fontId="2" fillId="0" borderId="7" xfId="0" applyFont="1" applyBorder="1" applyAlignment="1" applyProtection="1">
      <alignment horizontal="center" vertical="center"/>
      <protection locked="0"/>
    </xf>
    <xf numFmtId="0" fontId="9" fillId="0" borderId="0" xfId="0" applyFont="1" applyBorder="1" applyAlignment="1" applyProtection="1">
      <alignment horizontal="left" vertical="center"/>
      <protection locked="0"/>
    </xf>
    <xf numFmtId="4" fontId="9" fillId="0" borderId="0" xfId="0" applyNumberFormat="1" applyFont="1" applyBorder="1" applyAlignment="1" applyProtection="1">
      <alignment horizontal="left" vertical="center"/>
      <protection locked="0"/>
    </xf>
    <xf numFmtId="0" fontId="4" fillId="0" borderId="0" xfId="0" applyFont="1" applyAlignment="1">
      <alignment horizontal="right"/>
    </xf>
    <xf numFmtId="4" fontId="4" fillId="0" borderId="4" xfId="0" applyNumberFormat="1" applyFont="1" applyBorder="1" applyAlignment="1" applyProtection="1">
      <alignment horizontal="right" vertical="center" wrapText="1"/>
      <protection locked="0"/>
    </xf>
    <xf numFmtId="4" fontId="4" fillId="0" borderId="4" xfId="0" applyNumberFormat="1" applyFont="1" applyBorder="1" applyAlignment="1">
      <alignment horizontal="right" vertical="center" wrapText="1"/>
    </xf>
    <xf numFmtId="4" fontId="9" fillId="0" borderId="0" xfId="0" applyNumberFormat="1" applyFont="1" applyBorder="1" applyAlignment="1" applyProtection="1">
      <alignment horizontal="left" vertical="center" wrapText="1"/>
      <protection locked="0"/>
    </xf>
    <xf numFmtId="49" fontId="11" fillId="0" borderId="0" xfId="50" applyFont="1" applyBorder="1">
      <alignment horizontal="left" vertical="center" wrapText="1"/>
    </xf>
    <xf numFmtId="49" fontId="12" fillId="0" borderId="0" xfId="50" applyFont="1" applyBorder="1" applyAlignment="1">
      <alignment horizontal="center" vertical="center" wrapText="1"/>
    </xf>
    <xf numFmtId="49" fontId="11" fillId="0" borderId="4" xfId="50" applyFont="1" applyAlignment="1">
      <alignment horizontal="center" vertical="center" wrapText="1"/>
    </xf>
    <xf numFmtId="49" fontId="11" fillId="0" borderId="4" xfId="50" applyFont="1">
      <alignment horizontal="left" vertical="center" wrapText="1"/>
    </xf>
    <xf numFmtId="49" fontId="11" fillId="0" borderId="0" xfId="50" applyFont="1" applyBorder="1" applyAlignment="1">
      <alignment horizontal="right" vertical="center" wrapText="1"/>
    </xf>
    <xf numFmtId="49" fontId="11" fillId="0" borderId="4" xfId="50" applyFont="1" applyAlignment="1">
      <alignment horizontal="left" vertical="center" wrapText="1"/>
    </xf>
    <xf numFmtId="49" fontId="11" fillId="0" borderId="0" xfId="0" applyNumberFormat="1" applyFont="1" applyBorder="1" applyAlignment="1">
      <alignment horizontal="right" vertical="center" wrapText="1"/>
    </xf>
    <xf numFmtId="49" fontId="11" fillId="0" borderId="0" xfId="0" applyNumberFormat="1" applyFont="1" applyBorder="1" applyAlignment="1">
      <alignment horizontal="left" vertical="center" wrapText="1"/>
    </xf>
    <xf numFmtId="49" fontId="11" fillId="0" borderId="4" xfId="0" applyNumberFormat="1" applyFont="1" applyBorder="1" applyAlignment="1">
      <alignment horizontal="center" vertical="center" wrapText="1"/>
    </xf>
    <xf numFmtId="49" fontId="4" fillId="0" borderId="4" xfId="50" applyFont="1">
      <alignment horizontal="left" vertical="center" wrapText="1"/>
    </xf>
    <xf numFmtId="49" fontId="4" fillId="0" borderId="4" xfId="50" applyFont="1" applyAlignment="1">
      <alignment horizontal="center" vertical="center" wrapText="1"/>
    </xf>
    <xf numFmtId="49" fontId="11" fillId="0" borderId="0" xfId="0" applyNumberFormat="1" applyFont="1" applyBorder="1" applyAlignment="1">
      <alignment horizontal="center" vertical="center" wrapText="1"/>
    </xf>
    <xf numFmtId="176" fontId="4" fillId="0" borderId="4" xfId="51" applyFont="1">
      <alignment horizontal="right" vertical="center"/>
    </xf>
    <xf numFmtId="0" fontId="13" fillId="0" borderId="0" xfId="0" applyBorder="1">
      <alignment vertical="top"/>
    </xf>
    <xf numFmtId="0" fontId="12" fillId="0" borderId="0" xfId="0" applyFont="1" applyBorder="1" applyAlignment="1">
      <alignment horizontal="center" vertical="center"/>
    </xf>
    <xf numFmtId="0" fontId="13" fillId="0" borderId="4" xfId="0" applyBorder="1" applyAlignment="1">
      <alignment horizontal="center" vertical="center" wrapText="1"/>
    </xf>
    <xf numFmtId="0" fontId="13" fillId="0" borderId="4" xfId="0" applyBorder="1" applyAlignment="1">
      <alignment horizontal="center" vertical="center"/>
    </xf>
    <xf numFmtId="0" fontId="13" fillId="0" borderId="0" xfId="0" applyBorder="1" applyAlignment="1">
      <alignment horizontal="right" vertical="center"/>
    </xf>
    <xf numFmtId="0" fontId="2" fillId="0" borderId="0" xfId="0" applyFont="1" applyBorder="1" applyAlignment="1">
      <alignment horizontal="center" wrapText="1"/>
    </xf>
    <xf numFmtId="0" fontId="2" fillId="0" borderId="0" xfId="0" applyFont="1" applyBorder="1" applyAlignment="1">
      <alignment wrapText="1"/>
    </xf>
    <xf numFmtId="0" fontId="14" fillId="0" borderId="0" xfId="0" applyFont="1" applyBorder="1" applyAlignment="1">
      <alignment horizontal="center" vertical="center" wrapText="1"/>
    </xf>
    <xf numFmtId="0" fontId="5" fillId="0" borderId="0" xfId="0" applyBorder="1" applyAlignment="1">
      <alignment horizontal="left" wrapText="1"/>
    </xf>
    <xf numFmtId="0" fontId="15" fillId="0" borderId="4" xfId="0" applyFont="1" applyBorder="1" applyAlignment="1">
      <alignment horizontal="center" vertical="center" wrapText="1"/>
    </xf>
    <xf numFmtId="0" fontId="15" fillId="0" borderId="5" xfId="0" applyFont="1" applyBorder="1" applyAlignment="1">
      <alignment horizontal="center" vertical="center" wrapText="1"/>
    </xf>
    <xf numFmtId="4" fontId="15" fillId="0" borderId="4" xfId="0" applyNumberFormat="1" applyFont="1" applyBorder="1" applyAlignment="1">
      <alignment vertical="center"/>
    </xf>
    <xf numFmtId="4" fontId="15" fillId="0" borderId="5" xfId="0" applyNumberFormat="1" applyFont="1" applyBorder="1" applyAlignment="1">
      <alignment vertical="center"/>
    </xf>
    <xf numFmtId="0" fontId="2" fillId="0" borderId="0" xfId="0" applyFont="1" applyBorder="1" applyAlignment="1">
      <alignment horizontal="right" wrapText="1"/>
    </xf>
    <xf numFmtId="49" fontId="12" fillId="0" borderId="0" xfId="0" applyNumberFormat="1" applyFont="1" applyBorder="1" applyAlignment="1">
      <alignment horizontal="center" vertical="center" wrapText="1"/>
    </xf>
    <xf numFmtId="49" fontId="13" fillId="0" borderId="0" xfId="0" applyNumberFormat="1" applyBorder="1" applyAlignment="1">
      <alignment horizontal="left" vertical="center" wrapText="1"/>
    </xf>
    <xf numFmtId="49" fontId="16" fillId="0" borderId="4" xfId="50" applyFont="1" applyAlignment="1">
      <alignment horizontal="center" vertical="center" wrapText="1"/>
    </xf>
    <xf numFmtId="49" fontId="16" fillId="0" borderId="4" xfId="50" applyFont="1">
      <alignment horizontal="left" vertical="center" wrapText="1"/>
    </xf>
    <xf numFmtId="176" fontId="16" fillId="0" borderId="4" xfId="51" applyFont="1">
      <alignment horizontal="right" vertical="center"/>
    </xf>
    <xf numFmtId="49" fontId="16" fillId="0" borderId="4" xfId="50" applyFont="1" applyAlignment="1">
      <alignment horizontal="left" vertical="center" wrapText="1" indent="1"/>
    </xf>
    <xf numFmtId="49" fontId="16" fillId="0" borderId="4" xfId="50" applyFont="1" applyAlignment="1">
      <alignment horizontal="left" vertical="center" wrapText="1" indent="2"/>
    </xf>
    <xf numFmtId="0" fontId="2" fillId="0" borderId="0" xfId="0" applyFont="1" applyBorder="1" applyAlignment="1">
      <alignment vertical="center"/>
    </xf>
    <xf numFmtId="0" fontId="17" fillId="0" borderId="0" xfId="0" applyFont="1" applyBorder="1" applyAlignment="1">
      <alignment horizontal="center" vertical="center"/>
    </xf>
    <xf numFmtId="0" fontId="18" fillId="0" borderId="0" xfId="0" applyFont="1" applyBorder="1" applyAlignment="1">
      <alignment horizontal="center" vertical="center"/>
    </xf>
    <xf numFmtId="0" fontId="5" fillId="0" borderId="4" xfId="0" applyBorder="1" applyAlignment="1">
      <alignment horizontal="left" vertical="center"/>
    </xf>
    <xf numFmtId="0" fontId="5" fillId="0" borderId="4" xfId="0" applyBorder="1" applyAlignment="1" applyProtection="1">
      <alignment vertical="center"/>
      <protection locked="0"/>
    </xf>
    <xf numFmtId="0" fontId="2" fillId="0" borderId="3" xfId="0" applyFont="1" applyBorder="1" applyAlignment="1">
      <alignment vertical="center"/>
    </xf>
    <xf numFmtId="176" fontId="1" fillId="0" borderId="4" xfId="0" applyNumberFormat="1" applyFont="1" applyBorder="1" applyAlignment="1" applyProtection="1">
      <alignment horizontal="right" vertical="center"/>
      <protection locked="0"/>
    </xf>
    <xf numFmtId="0" fontId="19" fillId="0" borderId="4" xfId="0" applyFont="1" applyBorder="1" applyAlignment="1">
      <alignment horizontal="center" vertical="center"/>
    </xf>
    <xf numFmtId="0" fontId="4" fillId="0" borderId="0" xfId="50" applyNumberFormat="1" applyFont="1" applyBorder="1" applyAlignment="1">
      <alignment horizontal="left" vertical="center"/>
    </xf>
    <xf numFmtId="0" fontId="3" fillId="0" borderId="0" xfId="50" applyNumberFormat="1" applyFont="1" applyBorder="1" applyAlignment="1">
      <alignment horizontal="center" vertical="center"/>
    </xf>
    <xf numFmtId="0" fontId="4" fillId="0" borderId="4" xfId="50" applyNumberFormat="1" applyFont="1" applyAlignment="1">
      <alignment horizontal="center" vertical="center" wrapText="1"/>
    </xf>
    <xf numFmtId="0" fontId="4" fillId="0" borderId="4" xfId="0" applyFont="1" applyBorder="1" applyAlignment="1">
      <alignment horizontal="center" vertical="center"/>
    </xf>
    <xf numFmtId="0" fontId="4" fillId="0" borderId="4" xfId="50" applyNumberFormat="1" applyFont="1">
      <alignment horizontal="left" vertical="center" wrapText="1"/>
    </xf>
    <xf numFmtId="0" fontId="4" fillId="0" borderId="4" xfId="50" applyNumberFormat="1" applyFont="1" applyAlignment="1">
      <alignment horizontal="left" vertical="center" wrapText="1" indent="1"/>
    </xf>
    <xf numFmtId="0" fontId="4" fillId="0" borderId="4" xfId="50" applyNumberFormat="1" applyFont="1" applyAlignment="1">
      <alignment horizontal="left" vertical="center" wrapText="1" indent="2"/>
    </xf>
    <xf numFmtId="0" fontId="5" fillId="0" borderId="0" xfId="0" applyBorder="1" applyAlignment="1">
      <alignment vertical="center"/>
    </xf>
    <xf numFmtId="0" fontId="1" fillId="0" borderId="4" xfId="0" applyFont="1" applyBorder="1" applyAlignment="1">
      <alignment vertical="center" wrapText="1"/>
    </xf>
    <xf numFmtId="0" fontId="5" fillId="0" borderId="7" xfId="0" applyBorder="1" applyAlignment="1">
      <alignment vertical="center"/>
    </xf>
    <xf numFmtId="0" fontId="2" fillId="0" borderId="0" xfId="0" applyFont="1" applyAlignment="1">
      <alignment horizontal="center" vertical="center"/>
    </xf>
    <xf numFmtId="49" fontId="4" fillId="0" borderId="0" xfId="50" applyFont="1" applyBorder="1">
      <alignment horizontal="left" vertical="center" wrapText="1"/>
    </xf>
    <xf numFmtId="49" fontId="4" fillId="0" borderId="0" xfId="50" applyFont="1" applyBorder="1" applyAlignment="1">
      <alignment horizontal="right" vertical="center" wrapText="1"/>
    </xf>
    <xf numFmtId="49" fontId="3" fillId="0" borderId="0" xfId="0" applyNumberFormat="1" applyFont="1" applyBorder="1" applyAlignment="1">
      <alignment horizontal="center" vertical="center" wrapText="1"/>
    </xf>
    <xf numFmtId="49" fontId="4" fillId="0" borderId="0" xfId="50" applyFont="1" applyBorder="1" applyAlignment="1">
      <alignment horizontal="center" vertical="center" wrapText="1"/>
    </xf>
  </cellXfs>
  <cellStyles count="5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NumberStyle" xfId="49"/>
    <cellStyle name="TextStyle" xfId="50"/>
    <cellStyle name="MoneyStyle" xfId="51"/>
    <cellStyle name="TimeStyle" xfId="52"/>
    <cellStyle name="DateStyle" xfId="53"/>
    <cellStyle name="DateTimeStyle" xfId="54"/>
    <cellStyle name="PercentStyle" xfId="55"/>
    <cellStyle name="IntegralNumberStyle"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0" Type="http://schemas.openxmlformats.org/officeDocument/2006/relationships/styles" Target="styles.xml"/><Relationship Id="rId2" Type="http://schemas.openxmlformats.org/officeDocument/2006/relationships/worksheet" Target="worksheets/sheet2.xml"/><Relationship Id="rId19" Type="http://schemas.openxmlformats.org/officeDocument/2006/relationships/sharedStrings" Target="sharedStrings.xml"/><Relationship Id="rId18" Type="http://schemas.openxmlformats.org/officeDocument/2006/relationships/theme" Target="theme/theme1.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20" workbookViewId="0">
      <selection activeCell="E4" sqref="E$1:F$1048576"/>
    </sheetView>
  </sheetViews>
  <sheetFormatPr defaultColWidth="10.2866666666667" defaultRowHeight="15" customHeight="1" outlineLevelCol="3"/>
  <cols>
    <col min="1" max="4" width="33.2866666666667" customWidth="1"/>
  </cols>
  <sheetData>
    <row r="1" ht="18.75" customHeight="1" spans="1:4">
      <c r="A1" s="198"/>
      <c r="B1" s="198"/>
      <c r="C1" s="198"/>
      <c r="D1" s="199" t="s">
        <v>0</v>
      </c>
    </row>
    <row r="2" ht="42" customHeight="1" spans="1:4">
      <c r="A2" s="200" t="str">
        <f>"2026"&amp;"年部门财务收支预算总表"</f>
        <v>2026年部门财务收支预算总表</v>
      </c>
      <c r="B2" s="200"/>
      <c r="C2" s="200"/>
      <c r="D2" s="200"/>
    </row>
    <row r="3" ht="18.75" customHeight="1" spans="1:4">
      <c r="A3" s="198" t="str">
        <f>"单位名称："&amp;"梁河县司法局"</f>
        <v>单位名称：梁河县司法局</v>
      </c>
      <c r="B3" s="198"/>
      <c r="C3" s="201"/>
      <c r="D3" s="199" t="s">
        <v>1</v>
      </c>
    </row>
    <row r="4" ht="18.75" customHeight="1" spans="1:4">
      <c r="A4" s="155" t="s">
        <v>2</v>
      </c>
      <c r="B4" s="155"/>
      <c r="C4" s="155" t="s">
        <v>3</v>
      </c>
      <c r="D4" s="155"/>
    </row>
    <row r="5" ht="18.75" customHeight="1" spans="1:4">
      <c r="A5" s="155" t="s">
        <v>4</v>
      </c>
      <c r="B5" s="155" t="s">
        <v>5</v>
      </c>
      <c r="C5" s="155" t="s">
        <v>6</v>
      </c>
      <c r="D5" s="155" t="s">
        <v>5</v>
      </c>
    </row>
    <row r="6" ht="18.75" customHeight="1" spans="1:4">
      <c r="A6" s="154" t="s">
        <v>7</v>
      </c>
      <c r="B6" s="157">
        <v>8040765.24</v>
      </c>
      <c r="C6" s="154" t="str">
        <f>"一"&amp;"、"&amp;"一般公共服务支出"</f>
        <v>一、一般公共服务支出</v>
      </c>
      <c r="D6" s="157">
        <v>38010</v>
      </c>
    </row>
    <row r="7" ht="18.75" customHeight="1" spans="1:4">
      <c r="A7" s="154" t="s">
        <v>8</v>
      </c>
      <c r="B7" s="157"/>
      <c r="C7" s="154" t="str">
        <f>"二"&amp;"、"&amp;"公共安全支出"</f>
        <v>二、公共安全支出</v>
      </c>
      <c r="D7" s="157">
        <v>6121851.92</v>
      </c>
    </row>
    <row r="8" ht="18.75" customHeight="1" spans="1:4">
      <c r="A8" s="154" t="s">
        <v>9</v>
      </c>
      <c r="B8" s="157"/>
      <c r="C8" s="154" t="str">
        <f>"三"&amp;"、"&amp;"社会保障和就业支出"</f>
        <v>三、社会保障和就业支出</v>
      </c>
      <c r="D8" s="157">
        <v>1270395.86</v>
      </c>
    </row>
    <row r="9" ht="18.75" customHeight="1" spans="1:4">
      <c r="A9" s="154" t="s">
        <v>10</v>
      </c>
      <c r="B9" s="157"/>
      <c r="C9" s="154" t="str">
        <f>"四"&amp;"、"&amp;"卫生健康支出"</f>
        <v>四、卫生健康支出</v>
      </c>
      <c r="D9" s="157">
        <v>274921.76</v>
      </c>
    </row>
    <row r="10" ht="18.75" customHeight="1" spans="1:4">
      <c r="A10" s="154" t="s">
        <v>11</v>
      </c>
      <c r="B10" s="157">
        <v>156455.1</v>
      </c>
      <c r="C10" s="154" t="str">
        <f>"五"&amp;"、"&amp;"住房保障支出"</f>
        <v>五、住房保障支出</v>
      </c>
      <c r="D10" s="157">
        <v>492040.8</v>
      </c>
    </row>
    <row r="11" ht="18.75" customHeight="1" spans="1:4">
      <c r="A11" s="154" t="s">
        <v>12</v>
      </c>
      <c r="B11" s="157">
        <v>125655.1</v>
      </c>
      <c r="C11" s="154"/>
      <c r="D11" s="157"/>
    </row>
    <row r="12" ht="18.75" customHeight="1" spans="1:4">
      <c r="A12" s="154" t="s">
        <v>13</v>
      </c>
      <c r="B12" s="157"/>
      <c r="C12" s="154"/>
      <c r="D12" s="157"/>
    </row>
    <row r="13" ht="18.75" customHeight="1" spans="1:4">
      <c r="A13" s="154" t="s">
        <v>14</v>
      </c>
      <c r="B13" s="157"/>
      <c r="C13" s="154"/>
      <c r="D13" s="157"/>
    </row>
    <row r="14" ht="18.75" customHeight="1" spans="1:4">
      <c r="A14" s="154" t="s">
        <v>15</v>
      </c>
      <c r="B14" s="157"/>
      <c r="C14" s="154"/>
      <c r="D14" s="157"/>
    </row>
    <row r="15" ht="18.75" customHeight="1" spans="1:4">
      <c r="A15" s="154" t="s">
        <v>16</v>
      </c>
      <c r="B15" s="157">
        <v>30800</v>
      </c>
      <c r="C15" s="154"/>
      <c r="D15" s="157"/>
    </row>
    <row r="16" ht="18.75" customHeight="1" spans="1:4">
      <c r="A16" s="154"/>
      <c r="B16" s="157"/>
      <c r="C16" s="154"/>
      <c r="D16" s="157"/>
    </row>
    <row r="17" ht="18.75" customHeight="1" spans="1:4">
      <c r="A17" s="154"/>
      <c r="B17" s="157"/>
      <c r="C17" s="154"/>
      <c r="D17" s="157"/>
    </row>
    <row r="18" ht="18.75" customHeight="1" spans="1:4">
      <c r="A18" s="154"/>
      <c r="B18" s="157"/>
      <c r="C18" s="154"/>
      <c r="D18" s="157"/>
    </row>
    <row r="19" ht="18.75" customHeight="1" spans="1:4">
      <c r="A19" s="154"/>
      <c r="B19" s="157"/>
      <c r="C19" s="154"/>
      <c r="D19" s="157"/>
    </row>
    <row r="20" ht="18.75" customHeight="1" spans="1:4">
      <c r="A20" s="154"/>
      <c r="B20" s="157"/>
      <c r="C20" s="154"/>
      <c r="D20" s="157"/>
    </row>
    <row r="21" ht="18.75" customHeight="1" spans="1:4">
      <c r="A21" s="154"/>
      <c r="B21" s="157"/>
      <c r="C21" s="154"/>
      <c r="D21" s="157"/>
    </row>
    <row r="22" ht="18.75" customHeight="1" spans="1:4">
      <c r="A22" s="154"/>
      <c r="B22" s="157"/>
      <c r="C22" s="154"/>
      <c r="D22" s="157"/>
    </row>
    <row r="23" ht="18.75" customHeight="1" spans="1:4">
      <c r="A23" s="154"/>
      <c r="B23" s="157"/>
      <c r="C23" s="154"/>
      <c r="D23" s="157"/>
    </row>
    <row r="24" ht="18.75" customHeight="1" spans="1:4">
      <c r="A24" s="154"/>
      <c r="B24" s="157"/>
      <c r="C24" s="154"/>
      <c r="D24" s="157"/>
    </row>
    <row r="25" ht="18.75" customHeight="1" spans="1:4">
      <c r="A25" s="154"/>
      <c r="B25" s="157"/>
      <c r="C25" s="154"/>
      <c r="D25" s="157"/>
    </row>
    <row r="26" ht="18.75" customHeight="1" spans="1:4">
      <c r="A26" s="154"/>
      <c r="B26" s="157"/>
      <c r="C26" s="154"/>
      <c r="D26" s="157"/>
    </row>
    <row r="27" ht="18.75" customHeight="1" spans="1:4">
      <c r="A27" s="154"/>
      <c r="B27" s="157"/>
      <c r="C27" s="154"/>
      <c r="D27" s="157"/>
    </row>
    <row r="28" ht="18.75" customHeight="1" spans="1:4">
      <c r="A28" s="154"/>
      <c r="B28" s="157"/>
      <c r="C28" s="154"/>
      <c r="D28" s="157"/>
    </row>
    <row r="29" ht="18.75" customHeight="1" spans="1:4">
      <c r="A29" s="154"/>
      <c r="B29" s="157"/>
      <c r="C29" s="154"/>
      <c r="D29" s="157"/>
    </row>
    <row r="30" ht="18.75" customHeight="1" spans="1:4">
      <c r="A30" s="154"/>
      <c r="B30" s="157"/>
      <c r="C30" s="154"/>
      <c r="D30" s="157"/>
    </row>
    <row r="31" ht="18.75" customHeight="1" spans="1:4">
      <c r="A31" s="154"/>
      <c r="B31" s="157"/>
      <c r="C31" s="154"/>
      <c r="D31" s="157"/>
    </row>
    <row r="32" ht="18.75" customHeight="1" spans="1:4">
      <c r="A32" s="154" t="s">
        <v>17</v>
      </c>
      <c r="B32" s="157">
        <v>8197220.34</v>
      </c>
      <c r="C32" s="154" t="s">
        <v>18</v>
      </c>
      <c r="D32" s="157">
        <v>8197220.34</v>
      </c>
    </row>
    <row r="33" ht="18.75" customHeight="1" spans="1:4">
      <c r="A33" s="154" t="s">
        <v>19</v>
      </c>
      <c r="B33" s="157"/>
      <c r="C33" s="154" t="s">
        <v>20</v>
      </c>
      <c r="D33" s="157"/>
    </row>
    <row r="34" ht="18.75" customHeight="1" spans="1:4">
      <c r="A34" s="154" t="s">
        <v>21</v>
      </c>
      <c r="B34" s="157"/>
      <c r="C34" s="154" t="s">
        <v>21</v>
      </c>
      <c r="D34" s="157"/>
    </row>
    <row r="35" ht="18.75" customHeight="1" spans="1:4">
      <c r="A35" s="154" t="s">
        <v>22</v>
      </c>
      <c r="B35" s="157"/>
      <c r="C35" s="154" t="s">
        <v>23</v>
      </c>
      <c r="D35" s="157"/>
    </row>
    <row r="36" ht="18.75" customHeight="1" spans="1:4">
      <c r="A36" s="154" t="s">
        <v>24</v>
      </c>
      <c r="B36" s="157">
        <v>8197220.34</v>
      </c>
      <c r="C36" s="154" t="s">
        <v>25</v>
      </c>
      <c r="D36" s="157">
        <v>8197220.34</v>
      </c>
    </row>
  </sheetData>
  <mergeCells count="4">
    <mergeCell ref="A2:D2"/>
    <mergeCell ref="A3:B3"/>
    <mergeCell ref="A4:B4"/>
    <mergeCell ref="C4:D4"/>
  </mergeCells>
  <pageMargins left="0.75" right="0.75" top="1" bottom="1" header="0.5" footer="0.5"/>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10"/>
  <sheetViews>
    <sheetView showZeros="0" workbookViewId="0">
      <selection activeCell="A1" sqref="A1"/>
    </sheetView>
  </sheetViews>
  <sheetFormatPr defaultColWidth="9.14" defaultRowHeight="14.25" customHeight="1" outlineLevelCol="5"/>
  <cols>
    <col min="1" max="6" width="23.0466666666667" customWidth="1"/>
  </cols>
  <sheetData>
    <row r="1" ht="12" customHeight="1" spans="1:6">
      <c r="A1" s="124">
        <v>1</v>
      </c>
      <c r="B1" s="125">
        <v>0</v>
      </c>
      <c r="C1" s="124">
        <v>1</v>
      </c>
      <c r="D1" s="91"/>
      <c r="E1" s="91"/>
      <c r="F1" s="141" t="s">
        <v>551</v>
      </c>
    </row>
    <row r="2" ht="26.25" customHeight="1" spans="1:6">
      <c r="A2" s="126" t="str">
        <f>"2026"&amp;"年部门政府性基金预算支出预算表"</f>
        <v>2026年部门政府性基金预算支出预算表</v>
      </c>
      <c r="B2" s="126" t="s">
        <v>552</v>
      </c>
      <c r="C2" s="127"/>
      <c r="D2" s="128"/>
      <c r="E2" s="128"/>
      <c r="F2" s="128"/>
    </row>
    <row r="3" ht="13.5" customHeight="1" spans="1:6">
      <c r="A3" s="129" t="str">
        <f>"单位名称："&amp;"梁河县司法局"</f>
        <v>单位名称：梁河县司法局</v>
      </c>
      <c r="B3" s="129" t="s">
        <v>553</v>
      </c>
      <c r="C3" s="130"/>
      <c r="D3" s="91"/>
      <c r="E3" s="91"/>
      <c r="F3" s="141" t="s">
        <v>1</v>
      </c>
    </row>
    <row r="4" ht="19.5" customHeight="1" spans="1:6">
      <c r="A4" s="131" t="s">
        <v>164</v>
      </c>
      <c r="B4" s="132" t="s">
        <v>48</v>
      </c>
      <c r="C4" s="131" t="s">
        <v>49</v>
      </c>
      <c r="D4" s="25" t="s">
        <v>554</v>
      </c>
      <c r="E4" s="26"/>
      <c r="F4" s="27"/>
    </row>
    <row r="5" ht="18.75" customHeight="1" spans="1:6">
      <c r="A5" s="133"/>
      <c r="B5" s="134"/>
      <c r="C5" s="133"/>
      <c r="D5" s="71" t="s">
        <v>30</v>
      </c>
      <c r="E5" s="25" t="s">
        <v>52</v>
      </c>
      <c r="F5" s="71" t="s">
        <v>53</v>
      </c>
    </row>
    <row r="6" ht="18.75" customHeight="1" spans="1:6">
      <c r="A6" s="62"/>
      <c r="B6" s="135"/>
      <c r="C6" s="62"/>
      <c r="D6" s="39"/>
      <c r="E6" s="39"/>
      <c r="F6" s="39"/>
    </row>
    <row r="7" ht="21" customHeight="1" spans="1:6">
      <c r="A7" s="15"/>
      <c r="B7" s="15"/>
      <c r="C7" s="15"/>
      <c r="D7" s="78"/>
      <c r="E7" s="142"/>
      <c r="F7" s="142"/>
    </row>
    <row r="8" ht="21" customHeight="1" spans="1:6">
      <c r="A8" s="15"/>
      <c r="B8" s="15"/>
      <c r="C8" s="15"/>
      <c r="D8" s="136"/>
      <c r="E8" s="143"/>
      <c r="F8" s="143"/>
    </row>
    <row r="9" ht="18.75" customHeight="1" spans="1:6">
      <c r="A9" s="137" t="s">
        <v>555</v>
      </c>
      <c r="B9" s="137" t="s">
        <v>555</v>
      </c>
      <c r="C9" s="138" t="s">
        <v>555</v>
      </c>
      <c r="D9" s="78"/>
      <c r="E9" s="142"/>
      <c r="F9" s="142"/>
    </row>
    <row r="10" ht="18.75" customHeight="1" spans="1:6">
      <c r="A10" s="139" t="s">
        <v>556</v>
      </c>
      <c r="B10" s="139"/>
      <c r="C10" s="139"/>
      <c r="D10" s="140"/>
      <c r="E10" s="144"/>
      <c r="F10" s="144"/>
    </row>
  </sheetData>
  <mergeCells count="8">
    <mergeCell ref="A2:F2"/>
    <mergeCell ref="A3:C3"/>
    <mergeCell ref="D4:F4"/>
    <mergeCell ref="A9:C9"/>
    <mergeCell ref="A10:F10"/>
    <mergeCell ref="A4:A5"/>
    <mergeCell ref="B4:B5"/>
    <mergeCell ref="C4:C5"/>
  </mergeCells>
  <pageMargins left="0.75" right="0.75" top="1" bottom="1" header="0.5" footer="0.5"/>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Q15"/>
  <sheetViews>
    <sheetView showZeros="0" topLeftCell="A8" workbookViewId="0">
      <selection activeCell="F10" sqref="F10:F14"/>
    </sheetView>
  </sheetViews>
  <sheetFormatPr defaultColWidth="9.14" defaultRowHeight="14.25" customHeight="1"/>
  <cols>
    <col min="1" max="1" width="16.34" customWidth="1"/>
    <col min="2" max="3" width="9.62666666666667" customWidth="1"/>
    <col min="4" max="5" width="3.62666666666667" customWidth="1"/>
    <col min="6" max="6" width="11.2866666666667" customWidth="1"/>
    <col min="7" max="8" width="11.8466666666667" customWidth="1"/>
    <col min="9" max="9" width="10.2" customWidth="1"/>
    <col min="10" max="10" width="6.04666666666667" customWidth="1"/>
    <col min="11" max="11" width="9.77333333333333" customWidth="1"/>
    <col min="12" max="12" width="10.7733333333333" customWidth="1"/>
    <col min="13" max="15" width="10.7133333333333" customWidth="1"/>
    <col min="16" max="16" width="6.62666666666667" customWidth="1"/>
    <col min="17" max="17" width="11.42" customWidth="1"/>
  </cols>
  <sheetData>
    <row r="1" ht="13.5" customHeight="1" spans="1:17">
      <c r="A1" s="21"/>
      <c r="B1" s="21"/>
      <c r="C1" s="21"/>
      <c r="D1" s="21"/>
      <c r="E1" s="21"/>
      <c r="F1" s="21"/>
      <c r="G1" s="21"/>
      <c r="H1" s="21"/>
      <c r="I1" s="21"/>
      <c r="J1" s="21"/>
      <c r="K1" s="1"/>
      <c r="L1" s="1"/>
      <c r="M1" s="1"/>
      <c r="N1" s="1"/>
      <c r="O1" s="119"/>
      <c r="P1" s="119"/>
      <c r="Q1" s="100" t="s">
        <v>557</v>
      </c>
    </row>
    <row r="2" ht="27.75" customHeight="1" spans="1:17">
      <c r="A2" s="101" t="str">
        <f>"2026"&amp;"年部门政府采购预算表"</f>
        <v>2026年部门政府采购预算表</v>
      </c>
      <c r="B2" s="29"/>
      <c r="C2" s="29"/>
      <c r="D2" s="29"/>
      <c r="E2" s="29"/>
      <c r="F2" s="29"/>
      <c r="G2" s="29"/>
      <c r="H2" s="29"/>
      <c r="I2" s="29"/>
      <c r="J2" s="29"/>
      <c r="K2" s="114"/>
      <c r="L2" s="29"/>
      <c r="M2" s="29"/>
      <c r="N2" s="29"/>
      <c r="O2" s="114"/>
      <c r="P2" s="114"/>
      <c r="Q2" s="29"/>
    </row>
    <row r="3" ht="18.75" customHeight="1" spans="1:17">
      <c r="A3" s="102" t="str">
        <f>"单位名称："&amp;"梁河县司法局"</f>
        <v>单位名称：梁河县司法局</v>
      </c>
      <c r="B3" s="38"/>
      <c r="C3" s="38"/>
      <c r="D3" s="38"/>
      <c r="E3" s="38"/>
      <c r="F3" s="38"/>
      <c r="G3" s="38"/>
      <c r="H3" s="38"/>
      <c r="I3" s="38"/>
      <c r="J3" s="38"/>
      <c r="K3" s="1"/>
      <c r="L3" s="1"/>
      <c r="M3" s="1"/>
      <c r="N3" s="1"/>
      <c r="O3" s="120"/>
      <c r="P3" s="120"/>
      <c r="Q3" s="123" t="s">
        <v>27</v>
      </c>
    </row>
    <row r="4" ht="15.75" customHeight="1" spans="1:17">
      <c r="A4" s="7" t="s">
        <v>558</v>
      </c>
      <c r="B4" s="103" t="s">
        <v>559</v>
      </c>
      <c r="C4" s="103" t="s">
        <v>560</v>
      </c>
      <c r="D4" s="103" t="s">
        <v>561</v>
      </c>
      <c r="E4" s="103" t="s">
        <v>562</v>
      </c>
      <c r="F4" s="103" t="s">
        <v>563</v>
      </c>
      <c r="G4" s="53" t="s">
        <v>171</v>
      </c>
      <c r="H4" s="53"/>
      <c r="I4" s="53"/>
      <c r="J4" s="53"/>
      <c r="K4" s="115"/>
      <c r="L4" s="53"/>
      <c r="M4" s="53"/>
      <c r="N4" s="53"/>
      <c r="O4" s="81"/>
      <c r="P4" s="115"/>
      <c r="Q4" s="54"/>
    </row>
    <row r="5" ht="17.25" customHeight="1" spans="1:17">
      <c r="A5" s="9"/>
      <c r="B5" s="104"/>
      <c r="C5" s="104"/>
      <c r="D5" s="104"/>
      <c r="E5" s="104"/>
      <c r="F5" s="104"/>
      <c r="G5" s="104" t="s">
        <v>30</v>
      </c>
      <c r="H5" s="104" t="s">
        <v>34</v>
      </c>
      <c r="I5" s="104" t="s">
        <v>564</v>
      </c>
      <c r="J5" s="104" t="s">
        <v>565</v>
      </c>
      <c r="K5" s="116" t="s">
        <v>566</v>
      </c>
      <c r="L5" s="117" t="s">
        <v>567</v>
      </c>
      <c r="M5" s="117"/>
      <c r="N5" s="117"/>
      <c r="O5" s="121"/>
      <c r="P5" s="122"/>
      <c r="Q5" s="105"/>
    </row>
    <row r="6" ht="54" customHeight="1" spans="1:17">
      <c r="A6" s="11"/>
      <c r="B6" s="105"/>
      <c r="C6" s="105"/>
      <c r="D6" s="105"/>
      <c r="E6" s="105"/>
      <c r="F6" s="105"/>
      <c r="G6" s="105"/>
      <c r="H6" s="105" t="s">
        <v>33</v>
      </c>
      <c r="I6" s="105"/>
      <c r="J6" s="105"/>
      <c r="K6" s="118"/>
      <c r="L6" s="105" t="s">
        <v>33</v>
      </c>
      <c r="M6" s="105" t="s">
        <v>40</v>
      </c>
      <c r="N6" s="105" t="s">
        <v>568</v>
      </c>
      <c r="O6" s="32" t="s">
        <v>42</v>
      </c>
      <c r="P6" s="118" t="s">
        <v>43</v>
      </c>
      <c r="Q6" s="105" t="s">
        <v>44</v>
      </c>
    </row>
    <row r="7" ht="15" customHeight="1" spans="1:17">
      <c r="A7" s="73">
        <v>1</v>
      </c>
      <c r="B7" s="106">
        <v>2</v>
      </c>
      <c r="C7" s="106">
        <v>3</v>
      </c>
      <c r="D7" s="106">
        <v>4</v>
      </c>
      <c r="E7" s="106">
        <v>5</v>
      </c>
      <c r="F7" s="106">
        <v>6</v>
      </c>
      <c r="G7" s="83">
        <v>7</v>
      </c>
      <c r="H7" s="83">
        <v>8</v>
      </c>
      <c r="I7" s="83">
        <v>9</v>
      </c>
      <c r="J7" s="83">
        <v>10</v>
      </c>
      <c r="K7" s="83">
        <v>11</v>
      </c>
      <c r="L7" s="83">
        <v>12</v>
      </c>
      <c r="M7" s="83">
        <v>13</v>
      </c>
      <c r="N7" s="83">
        <v>14</v>
      </c>
      <c r="O7" s="83">
        <v>15</v>
      </c>
      <c r="P7" s="83">
        <v>16</v>
      </c>
      <c r="Q7" s="83">
        <v>17</v>
      </c>
    </row>
    <row r="8" ht="52.5" customHeight="1" spans="1:17">
      <c r="A8" s="107" t="s">
        <v>46</v>
      </c>
      <c r="B8" s="108"/>
      <c r="C8" s="108"/>
      <c r="D8" s="109"/>
      <c r="E8" s="113"/>
      <c r="F8" s="28">
        <v>21750</v>
      </c>
      <c r="G8" s="28">
        <v>43197</v>
      </c>
      <c r="H8" s="28">
        <v>43197</v>
      </c>
      <c r="I8" s="28"/>
      <c r="J8" s="28"/>
      <c r="K8" s="28"/>
      <c r="L8" s="28"/>
      <c r="M8" s="28"/>
      <c r="N8" s="28"/>
      <c r="O8" s="28"/>
      <c r="P8" s="28"/>
      <c r="Q8" s="28"/>
    </row>
    <row r="9" ht="52.5" customHeight="1" spans="1:17">
      <c r="A9" s="110" t="s">
        <v>46</v>
      </c>
      <c r="B9" s="108"/>
      <c r="C9" s="108"/>
      <c r="D9" s="109"/>
      <c r="E9" s="113"/>
      <c r="F9" s="28">
        <v>21750</v>
      </c>
      <c r="G9" s="28">
        <v>43197</v>
      </c>
      <c r="H9" s="28">
        <v>43197</v>
      </c>
      <c r="I9" s="28"/>
      <c r="J9" s="28"/>
      <c r="K9" s="28"/>
      <c r="L9" s="28"/>
      <c r="M9" s="28"/>
      <c r="N9" s="28"/>
      <c r="O9" s="28"/>
      <c r="P9" s="28"/>
      <c r="Q9" s="28"/>
    </row>
    <row r="10" ht="52.5" customHeight="1" spans="1:17">
      <c r="A10" s="107" t="str">
        <f>"     "&amp;"社区矫正经费"</f>
        <v>     社区矫正经费</v>
      </c>
      <c r="B10" s="108" t="s">
        <v>569</v>
      </c>
      <c r="C10" s="108" t="s">
        <v>570</v>
      </c>
      <c r="D10" s="109" t="s">
        <v>571</v>
      </c>
      <c r="E10" s="113">
        <v>1</v>
      </c>
      <c r="F10" s="28">
        <v>9450</v>
      </c>
      <c r="G10" s="28">
        <v>9450</v>
      </c>
      <c r="H10" s="28">
        <v>9450</v>
      </c>
      <c r="I10" s="28"/>
      <c r="J10" s="28"/>
      <c r="K10" s="28"/>
      <c r="L10" s="28"/>
      <c r="M10" s="28"/>
      <c r="N10" s="28"/>
      <c r="O10" s="28"/>
      <c r="P10" s="28"/>
      <c r="Q10" s="28"/>
    </row>
    <row r="11" ht="52.5" customHeight="1" spans="1:17">
      <c r="A11" s="107" t="str">
        <f>"     "&amp;"一般公用经费"</f>
        <v>     一般公用经费</v>
      </c>
      <c r="B11" s="108" t="s">
        <v>572</v>
      </c>
      <c r="C11" s="108" t="s">
        <v>573</v>
      </c>
      <c r="D11" s="109" t="s">
        <v>574</v>
      </c>
      <c r="E11" s="113">
        <v>1</v>
      </c>
      <c r="F11" s="28"/>
      <c r="G11" s="28">
        <v>21447</v>
      </c>
      <c r="H11" s="28">
        <v>21447</v>
      </c>
      <c r="I11" s="28"/>
      <c r="J11" s="28"/>
      <c r="K11" s="28"/>
      <c r="L11" s="28"/>
      <c r="M11" s="28"/>
      <c r="N11" s="28"/>
      <c r="O11" s="28"/>
      <c r="P11" s="28"/>
      <c r="Q11" s="28"/>
    </row>
    <row r="12" ht="52.5" customHeight="1" spans="1:17">
      <c r="A12" s="107" t="str">
        <f t="shared" ref="A12:A14" si="0">"     "&amp;"公用经费安排的公车购置及运维费"</f>
        <v>     公用经费安排的公车购置及运维费</v>
      </c>
      <c r="B12" s="108" t="s">
        <v>569</v>
      </c>
      <c r="C12" s="108" t="s">
        <v>570</v>
      </c>
      <c r="D12" s="109" t="s">
        <v>571</v>
      </c>
      <c r="E12" s="113">
        <v>2</v>
      </c>
      <c r="F12" s="28">
        <v>2500</v>
      </c>
      <c r="G12" s="28">
        <v>2500</v>
      </c>
      <c r="H12" s="28">
        <v>2500</v>
      </c>
      <c r="I12" s="28"/>
      <c r="J12" s="28"/>
      <c r="K12" s="28"/>
      <c r="L12" s="28"/>
      <c r="M12" s="28"/>
      <c r="N12" s="28"/>
      <c r="O12" s="28"/>
      <c r="P12" s="28"/>
      <c r="Q12" s="28"/>
    </row>
    <row r="13" ht="52.5" customHeight="1" spans="1:17">
      <c r="A13" s="107" t="str">
        <f t="shared" si="0"/>
        <v>     公用经费安排的公车购置及运维费</v>
      </c>
      <c r="B13" s="108" t="s">
        <v>575</v>
      </c>
      <c r="C13" s="108" t="s">
        <v>576</v>
      </c>
      <c r="D13" s="109" t="s">
        <v>571</v>
      </c>
      <c r="E13" s="113">
        <v>2</v>
      </c>
      <c r="F13" s="28">
        <v>3800</v>
      </c>
      <c r="G13" s="28">
        <v>3800</v>
      </c>
      <c r="H13" s="28">
        <v>3800</v>
      </c>
      <c r="I13" s="28"/>
      <c r="J13" s="28"/>
      <c r="K13" s="28"/>
      <c r="L13" s="28"/>
      <c r="M13" s="28"/>
      <c r="N13" s="28"/>
      <c r="O13" s="28"/>
      <c r="P13" s="28"/>
      <c r="Q13" s="28"/>
    </row>
    <row r="14" ht="52.5" customHeight="1" spans="1:17">
      <c r="A14" s="107" t="str">
        <f t="shared" si="0"/>
        <v>     公用经费安排的公车购置及运维费</v>
      </c>
      <c r="B14" s="108" t="s">
        <v>577</v>
      </c>
      <c r="C14" s="108" t="s">
        <v>578</v>
      </c>
      <c r="D14" s="109" t="s">
        <v>574</v>
      </c>
      <c r="E14" s="113">
        <v>1</v>
      </c>
      <c r="F14" s="28">
        <v>6000</v>
      </c>
      <c r="G14" s="28">
        <v>6000</v>
      </c>
      <c r="H14" s="28">
        <v>6000</v>
      </c>
      <c r="I14" s="28"/>
      <c r="J14" s="28"/>
      <c r="K14" s="28"/>
      <c r="L14" s="28"/>
      <c r="M14" s="28"/>
      <c r="N14" s="28"/>
      <c r="O14" s="28"/>
      <c r="P14" s="28"/>
      <c r="Q14" s="28"/>
    </row>
    <row r="15" ht="30" customHeight="1" spans="1:17">
      <c r="A15" s="111" t="s">
        <v>555</v>
      </c>
      <c r="B15" s="112"/>
      <c r="C15" s="112"/>
      <c r="D15" s="112"/>
      <c r="E15" s="113"/>
      <c r="F15" s="28">
        <v>21750</v>
      </c>
      <c r="G15" s="28">
        <v>43197</v>
      </c>
      <c r="H15" s="28">
        <v>43197</v>
      </c>
      <c r="I15" s="28"/>
      <c r="J15" s="28"/>
      <c r="K15" s="28"/>
      <c r="L15" s="28"/>
      <c r="M15" s="28"/>
      <c r="N15" s="28"/>
      <c r="O15" s="28"/>
      <c r="P15" s="28"/>
      <c r="Q15" s="28"/>
    </row>
  </sheetData>
  <mergeCells count="16">
    <mergeCell ref="A2:Q2"/>
    <mergeCell ref="A3:F3"/>
    <mergeCell ref="G4:Q4"/>
    <mergeCell ref="L5:Q5"/>
    <mergeCell ref="A15:E15"/>
    <mergeCell ref="A4:A6"/>
    <mergeCell ref="B4:B6"/>
    <mergeCell ref="C4:C6"/>
    <mergeCell ref="D4:D6"/>
    <mergeCell ref="E4:E6"/>
    <mergeCell ref="F4:F6"/>
    <mergeCell ref="G5:G6"/>
    <mergeCell ref="H5:H6"/>
    <mergeCell ref="I5:I6"/>
    <mergeCell ref="J5:J6"/>
    <mergeCell ref="K5:K6"/>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N16"/>
  <sheetViews>
    <sheetView showZeros="0" topLeftCell="A10" workbookViewId="0">
      <selection activeCell="A1" sqref="A1"/>
    </sheetView>
  </sheetViews>
  <sheetFormatPr defaultColWidth="9.14" defaultRowHeight="14.25" customHeight="1"/>
  <cols>
    <col min="1" max="1" width="21.4733333333333" customWidth="1"/>
    <col min="2" max="2" width="9.77333333333333" customWidth="1"/>
    <col min="3" max="3" width="19.2" customWidth="1"/>
    <col min="4" max="5" width="12.0466666666667" customWidth="1"/>
    <col min="6" max="6" width="5.77333333333333" customWidth="1"/>
    <col min="7" max="7" width="6.47333333333333" customWidth="1"/>
    <col min="8" max="8" width="9.91333333333333" customWidth="1"/>
    <col min="9" max="14" width="11.34" customWidth="1"/>
  </cols>
  <sheetData>
    <row r="1" ht="17.25" customHeight="1" spans="1:14">
      <c r="A1" s="21"/>
      <c r="B1" s="21"/>
      <c r="C1" s="21"/>
      <c r="D1" s="21"/>
      <c r="E1" s="21"/>
      <c r="F1" s="21"/>
      <c r="G1" s="21"/>
      <c r="H1" s="97"/>
      <c r="I1" s="1"/>
      <c r="J1" s="1"/>
      <c r="K1" s="97"/>
      <c r="L1" s="1"/>
      <c r="M1" s="98"/>
      <c r="N1" s="98" t="s">
        <v>579</v>
      </c>
    </row>
    <row r="2" ht="36" customHeight="1" spans="1:14">
      <c r="A2" s="29" t="str">
        <f>"2026"&amp;"年部门政府购买服务预算表"</f>
        <v>2026年部门政府购买服务预算表</v>
      </c>
      <c r="B2" s="29"/>
      <c r="C2" s="29"/>
      <c r="D2" s="29"/>
      <c r="E2" s="29"/>
      <c r="F2" s="29"/>
      <c r="G2" s="29"/>
      <c r="H2" s="29"/>
      <c r="I2" s="29"/>
      <c r="J2" s="29"/>
      <c r="K2" s="29"/>
      <c r="L2" s="29"/>
      <c r="M2" s="29"/>
      <c r="N2" s="29"/>
    </row>
    <row r="3" ht="21.75" customHeight="1" spans="1:14">
      <c r="A3" s="31" t="str">
        <f>"单位名称："&amp;"梁河县司法局"</f>
        <v>单位名称：梁河县司法局</v>
      </c>
      <c r="B3" s="38"/>
      <c r="C3" s="38"/>
      <c r="D3" s="38"/>
      <c r="E3" s="38"/>
      <c r="F3" s="38"/>
      <c r="G3" s="38"/>
      <c r="H3" s="97"/>
      <c r="I3" s="1"/>
      <c r="J3" s="1"/>
      <c r="K3" s="97"/>
      <c r="L3" s="1"/>
      <c r="M3" s="99"/>
      <c r="N3" s="100" t="s">
        <v>27</v>
      </c>
    </row>
    <row r="4" ht="15.75" customHeight="1" spans="1:14">
      <c r="A4" s="7" t="s">
        <v>558</v>
      </c>
      <c r="B4" s="7" t="s">
        <v>580</v>
      </c>
      <c r="C4" s="7" t="s">
        <v>581</v>
      </c>
      <c r="D4" s="25" t="s">
        <v>171</v>
      </c>
      <c r="E4" s="26"/>
      <c r="F4" s="26"/>
      <c r="G4" s="26"/>
      <c r="H4" s="26"/>
      <c r="I4" s="26"/>
      <c r="J4" s="26"/>
      <c r="K4" s="26"/>
      <c r="L4" s="26"/>
      <c r="M4" s="26"/>
      <c r="N4" s="27"/>
    </row>
    <row r="5" ht="17.25" customHeight="1" spans="1:14">
      <c r="A5" s="9"/>
      <c r="B5" s="9"/>
      <c r="C5" s="9"/>
      <c r="D5" s="74" t="s">
        <v>30</v>
      </c>
      <c r="E5" s="7" t="s">
        <v>34</v>
      </c>
      <c r="F5" s="7" t="s">
        <v>564</v>
      </c>
      <c r="G5" s="7" t="s">
        <v>565</v>
      </c>
      <c r="H5" s="7" t="s">
        <v>566</v>
      </c>
      <c r="I5" s="25" t="s">
        <v>567</v>
      </c>
      <c r="J5" s="26"/>
      <c r="K5" s="26"/>
      <c r="L5" s="26"/>
      <c r="M5" s="26"/>
      <c r="N5" s="27"/>
    </row>
    <row r="6" ht="40.5" customHeight="1" spans="1:14">
      <c r="A6" s="11"/>
      <c r="B6" s="11"/>
      <c r="C6" s="11"/>
      <c r="D6" s="73"/>
      <c r="E6" s="9" t="s">
        <v>33</v>
      </c>
      <c r="F6" s="11"/>
      <c r="G6" s="11"/>
      <c r="H6" s="73"/>
      <c r="I6" s="9" t="s">
        <v>33</v>
      </c>
      <c r="J6" s="9" t="s">
        <v>40</v>
      </c>
      <c r="K6" s="9" t="s">
        <v>41</v>
      </c>
      <c r="L6" s="9" t="s">
        <v>42</v>
      </c>
      <c r="M6" s="9" t="s">
        <v>43</v>
      </c>
      <c r="N6" s="9" t="s">
        <v>44</v>
      </c>
    </row>
    <row r="7" ht="15" customHeight="1" spans="1:14">
      <c r="A7" s="39">
        <v>1</v>
      </c>
      <c r="B7" s="39">
        <v>2</v>
      </c>
      <c r="C7" s="39">
        <v>3</v>
      </c>
      <c r="D7" s="39">
        <v>7</v>
      </c>
      <c r="E7" s="39">
        <v>8</v>
      </c>
      <c r="F7" s="39">
        <v>9</v>
      </c>
      <c r="G7" s="39">
        <v>10</v>
      </c>
      <c r="H7" s="39">
        <v>11</v>
      </c>
      <c r="I7" s="39">
        <v>12</v>
      </c>
      <c r="J7" s="39">
        <v>13</v>
      </c>
      <c r="K7" s="39">
        <v>14</v>
      </c>
      <c r="L7" s="39">
        <v>15</v>
      </c>
      <c r="M7" s="39">
        <v>16</v>
      </c>
      <c r="N7" s="39">
        <v>17</v>
      </c>
    </row>
    <row r="8" ht="52.5" customHeight="1" spans="1:14">
      <c r="A8" s="93" t="s">
        <v>46</v>
      </c>
      <c r="B8" s="93"/>
      <c r="C8" s="93"/>
      <c r="D8" s="28">
        <v>271950</v>
      </c>
      <c r="E8" s="28">
        <v>271950</v>
      </c>
      <c r="F8" s="28"/>
      <c r="G8" s="28"/>
      <c r="H8" s="28"/>
      <c r="I8" s="28"/>
      <c r="J8" s="28"/>
      <c r="K8" s="28"/>
      <c r="L8" s="28"/>
      <c r="M8" s="28"/>
      <c r="N8" s="28"/>
    </row>
    <row r="9" ht="52.5" customHeight="1" spans="1:14">
      <c r="A9" s="94" t="s">
        <v>46</v>
      </c>
      <c r="B9" s="95"/>
      <c r="C9" s="95"/>
      <c r="D9" s="28">
        <v>271950</v>
      </c>
      <c r="E9" s="28">
        <v>271950</v>
      </c>
      <c r="F9" s="28"/>
      <c r="G9" s="28"/>
      <c r="H9" s="28"/>
      <c r="I9" s="28"/>
      <c r="J9" s="28"/>
      <c r="K9" s="28"/>
      <c r="L9" s="28"/>
      <c r="M9" s="28"/>
      <c r="N9" s="28"/>
    </row>
    <row r="10" ht="52.5" customHeight="1" spans="1:14">
      <c r="A10" s="95" t="str">
        <f>"     "&amp;"公共法律服务经费"</f>
        <v>     公共法律服务经费</v>
      </c>
      <c r="B10" s="95" t="s">
        <v>582</v>
      </c>
      <c r="C10" s="95" t="s">
        <v>583</v>
      </c>
      <c r="D10" s="28">
        <v>70000</v>
      </c>
      <c r="E10" s="28">
        <v>70000</v>
      </c>
      <c r="F10" s="28"/>
      <c r="G10" s="28"/>
      <c r="H10" s="28"/>
      <c r="I10" s="28"/>
      <c r="J10" s="28"/>
      <c r="K10" s="28"/>
      <c r="L10" s="28"/>
      <c r="M10" s="28"/>
      <c r="N10" s="28"/>
    </row>
    <row r="11" ht="52.5" customHeight="1" spans="1:14">
      <c r="A11" s="95" t="str">
        <f t="shared" ref="A11:A12" si="0">"     "&amp;"律师管理经费"</f>
        <v>     律师管理经费</v>
      </c>
      <c r="B11" s="95" t="s">
        <v>584</v>
      </c>
      <c r="C11" s="95" t="s">
        <v>585</v>
      </c>
      <c r="D11" s="28">
        <v>70000</v>
      </c>
      <c r="E11" s="28">
        <v>70000</v>
      </c>
      <c r="F11" s="28"/>
      <c r="G11" s="28"/>
      <c r="H11" s="28"/>
      <c r="I11" s="28"/>
      <c r="J11" s="28"/>
      <c r="K11" s="28"/>
      <c r="L11" s="28"/>
      <c r="M11" s="28"/>
      <c r="N11" s="28"/>
    </row>
    <row r="12" ht="52.5" customHeight="1" spans="1:14">
      <c r="A12" s="95" t="str">
        <f t="shared" si="0"/>
        <v>     律师管理经费</v>
      </c>
      <c r="B12" s="95" t="s">
        <v>586</v>
      </c>
      <c r="C12" s="95" t="s">
        <v>587</v>
      </c>
      <c r="D12" s="28">
        <v>30000</v>
      </c>
      <c r="E12" s="28">
        <v>30000</v>
      </c>
      <c r="F12" s="28"/>
      <c r="G12" s="28"/>
      <c r="H12" s="28"/>
      <c r="I12" s="28"/>
      <c r="J12" s="28"/>
      <c r="K12" s="28"/>
      <c r="L12" s="28"/>
      <c r="M12" s="28"/>
      <c r="N12" s="28"/>
    </row>
    <row r="13" ht="52.5" customHeight="1" spans="1:14">
      <c r="A13" s="95" t="str">
        <f>"     "&amp;"社区矫正经费"</f>
        <v>     社区矫正经费</v>
      </c>
      <c r="B13" s="95" t="s">
        <v>588</v>
      </c>
      <c r="C13" s="95" t="s">
        <v>589</v>
      </c>
      <c r="D13" s="28">
        <v>9450</v>
      </c>
      <c r="E13" s="28">
        <v>9450</v>
      </c>
      <c r="F13" s="28"/>
      <c r="G13" s="28"/>
      <c r="H13" s="28"/>
      <c r="I13" s="28"/>
      <c r="J13" s="28"/>
      <c r="K13" s="28"/>
      <c r="L13" s="28"/>
      <c r="M13" s="28"/>
      <c r="N13" s="28"/>
    </row>
    <row r="14" ht="52.5" customHeight="1" spans="1:14">
      <c r="A14" s="95" t="str">
        <f>"     "&amp;"公用经费安排的公车购置及运维费"</f>
        <v>     公用经费安排的公车购置及运维费</v>
      </c>
      <c r="B14" s="95" t="s">
        <v>590</v>
      </c>
      <c r="C14" s="95" t="s">
        <v>589</v>
      </c>
      <c r="D14" s="28">
        <v>2500</v>
      </c>
      <c r="E14" s="28">
        <v>2500</v>
      </c>
      <c r="F14" s="28"/>
      <c r="G14" s="28"/>
      <c r="H14" s="28"/>
      <c r="I14" s="28"/>
      <c r="J14" s="28"/>
      <c r="K14" s="28"/>
      <c r="L14" s="28"/>
      <c r="M14" s="28"/>
      <c r="N14" s="28"/>
    </row>
    <row r="15" ht="52.5" customHeight="1" spans="1:14">
      <c r="A15" s="95" t="str">
        <f>"     "&amp;"法治建设经费"</f>
        <v>     法治建设经费</v>
      </c>
      <c r="B15" s="95" t="s">
        <v>586</v>
      </c>
      <c r="C15" s="95" t="s">
        <v>587</v>
      </c>
      <c r="D15" s="28">
        <v>90000</v>
      </c>
      <c r="E15" s="28">
        <v>90000</v>
      </c>
      <c r="F15" s="28"/>
      <c r="G15" s="28"/>
      <c r="H15" s="28"/>
      <c r="I15" s="28"/>
      <c r="J15" s="28"/>
      <c r="K15" s="28"/>
      <c r="L15" s="28"/>
      <c r="M15" s="28"/>
      <c r="N15" s="28"/>
    </row>
    <row r="16" ht="30" customHeight="1" spans="1:14">
      <c r="A16" s="25" t="s">
        <v>30</v>
      </c>
      <c r="B16" s="96"/>
      <c r="C16" s="96"/>
      <c r="D16" s="28">
        <v>271950</v>
      </c>
      <c r="E16" s="28">
        <v>271950</v>
      </c>
      <c r="F16" s="28"/>
      <c r="G16" s="28"/>
      <c r="H16" s="28"/>
      <c r="I16" s="28"/>
      <c r="J16" s="28"/>
      <c r="K16" s="28"/>
      <c r="L16" s="28"/>
      <c r="M16" s="28"/>
      <c r="N16" s="28"/>
    </row>
  </sheetData>
  <mergeCells count="13">
    <mergeCell ref="A2:N2"/>
    <mergeCell ref="A3:H3"/>
    <mergeCell ref="D4:N4"/>
    <mergeCell ref="I5:N5"/>
    <mergeCell ref="A16:C16"/>
    <mergeCell ref="A4:A6"/>
    <mergeCell ref="B4:B6"/>
    <mergeCell ref="C4:C6"/>
    <mergeCell ref="D5:D6"/>
    <mergeCell ref="E5:E6"/>
    <mergeCell ref="F5:F6"/>
    <mergeCell ref="G5:G6"/>
    <mergeCell ref="H5:H6"/>
  </mergeCells>
  <pageMargins left="0.75" right="0.75" top="1" bottom="1" header="0.5" footer="0.5"/>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M11"/>
  <sheetViews>
    <sheetView showZeros="0" workbookViewId="0">
      <selection activeCell="A1" sqref="A1"/>
    </sheetView>
  </sheetViews>
  <sheetFormatPr defaultColWidth="9.14" defaultRowHeight="14.25" customHeight="1"/>
  <cols>
    <col min="1" max="1" width="37.7133333333333" customWidth="1"/>
    <col min="2" max="13" width="8.62666666666667" customWidth="1"/>
  </cols>
  <sheetData>
    <row r="1" ht="13.5" customHeight="1" spans="1:13">
      <c r="A1" s="66"/>
      <c r="B1" s="66"/>
      <c r="C1" s="66"/>
      <c r="D1" s="67"/>
      <c r="E1" s="67"/>
      <c r="F1" s="67"/>
      <c r="G1" s="67"/>
      <c r="H1" s="67"/>
      <c r="I1" s="67"/>
      <c r="J1" s="67"/>
      <c r="K1" s="67"/>
      <c r="L1" s="67"/>
      <c r="M1" s="90" t="s">
        <v>591</v>
      </c>
    </row>
    <row r="2" ht="27.75" customHeight="1" spans="1:13">
      <c r="A2" s="44" t="str">
        <f>"2026"&amp;"年县对下转移支付预算表"</f>
        <v>2026年县对下转移支付预算表</v>
      </c>
      <c r="B2" s="3"/>
      <c r="C2" s="3"/>
      <c r="D2" s="60"/>
      <c r="E2" s="60"/>
      <c r="F2" s="60"/>
      <c r="G2" s="60"/>
      <c r="H2" s="60"/>
      <c r="I2" s="60"/>
      <c r="J2" s="60"/>
      <c r="K2" s="60"/>
      <c r="L2" s="60"/>
      <c r="M2" s="3"/>
    </row>
    <row r="3" customHeight="1" spans="1:13">
      <c r="A3" s="51" t="s">
        <v>1</v>
      </c>
      <c r="B3" s="68"/>
      <c r="C3" s="68"/>
      <c r="D3" s="24"/>
      <c r="E3" s="24"/>
      <c r="F3" s="24"/>
      <c r="G3" s="24"/>
      <c r="H3" s="24"/>
      <c r="I3" s="24"/>
      <c r="J3" s="24"/>
      <c r="K3" s="24"/>
      <c r="L3" s="24"/>
      <c r="M3" s="91"/>
    </row>
    <row r="4" ht="18" customHeight="1" spans="1:13">
      <c r="A4" s="69" t="str">
        <f>"单位名称："&amp;"梁河县司法局"</f>
        <v>单位名称：梁河县司法局</v>
      </c>
      <c r="B4" s="70"/>
      <c r="C4" s="70"/>
      <c r="D4" s="24"/>
      <c r="E4" s="24"/>
      <c r="F4" s="24"/>
      <c r="G4" s="24"/>
      <c r="H4" s="24"/>
      <c r="I4" s="24"/>
      <c r="J4" s="24"/>
      <c r="K4" s="24"/>
      <c r="L4" s="24"/>
      <c r="M4" s="92"/>
    </row>
    <row r="5" ht="19.5" customHeight="1" spans="1:13">
      <c r="A5" s="71" t="s">
        <v>592</v>
      </c>
      <c r="B5" s="25" t="s">
        <v>171</v>
      </c>
      <c r="C5" s="26"/>
      <c r="D5" s="72"/>
      <c r="E5" s="80" t="s">
        <v>593</v>
      </c>
      <c r="F5" s="81"/>
      <c r="G5" s="81"/>
      <c r="H5" s="81"/>
      <c r="I5" s="81"/>
      <c r="J5" s="81"/>
      <c r="K5" s="81"/>
      <c r="L5" s="81"/>
      <c r="M5" s="27"/>
    </row>
    <row r="6" ht="40.5" customHeight="1" spans="1:13">
      <c r="A6" s="73"/>
      <c r="B6" s="74" t="s">
        <v>30</v>
      </c>
      <c r="C6" s="7" t="s">
        <v>34</v>
      </c>
      <c r="D6" s="75" t="s">
        <v>594</v>
      </c>
      <c r="E6" s="82" t="s">
        <v>595</v>
      </c>
      <c r="F6" s="83" t="s">
        <v>596</v>
      </c>
      <c r="G6" s="83" t="s">
        <v>597</v>
      </c>
      <c r="H6" s="83" t="s">
        <v>598</v>
      </c>
      <c r="I6" s="83" t="s">
        <v>599</v>
      </c>
      <c r="J6" s="83" t="s">
        <v>600</v>
      </c>
      <c r="K6" s="83" t="s">
        <v>601</v>
      </c>
      <c r="L6" s="83" t="s">
        <v>602</v>
      </c>
      <c r="M6" s="83" t="s">
        <v>603</v>
      </c>
    </row>
    <row r="7" ht="19.5" customHeight="1" spans="1:13">
      <c r="A7" s="39">
        <v>1</v>
      </c>
      <c r="B7" s="39">
        <v>2</v>
      </c>
      <c r="C7" s="76">
        <v>3</v>
      </c>
      <c r="D7" s="77">
        <v>4</v>
      </c>
      <c r="E7" s="84">
        <v>5</v>
      </c>
      <c r="F7" s="85">
        <v>6</v>
      </c>
      <c r="G7" s="86">
        <v>7</v>
      </c>
      <c r="H7" s="86">
        <v>8</v>
      </c>
      <c r="I7" s="86">
        <v>9</v>
      </c>
      <c r="J7" s="86">
        <v>10</v>
      </c>
      <c r="K7" s="86">
        <v>11</v>
      </c>
      <c r="L7" s="86">
        <v>12</v>
      </c>
      <c r="M7" s="86">
        <v>13</v>
      </c>
    </row>
    <row r="8" ht="19.5" customHeight="1" spans="1:13">
      <c r="A8" s="34"/>
      <c r="B8" s="78"/>
      <c r="C8" s="78"/>
      <c r="D8" s="79"/>
      <c r="E8" s="87"/>
      <c r="F8" s="88"/>
      <c r="G8" s="88"/>
      <c r="H8" s="88"/>
      <c r="I8" s="88"/>
      <c r="J8" s="88"/>
      <c r="K8" s="88"/>
      <c r="L8" s="88"/>
      <c r="M8" s="88"/>
    </row>
    <row r="9" ht="19.5" customHeight="1" spans="1:13">
      <c r="A9" s="34"/>
      <c r="B9" s="78"/>
      <c r="C9" s="78"/>
      <c r="D9" s="79"/>
      <c r="E9" s="89"/>
      <c r="F9" s="89"/>
      <c r="G9" s="89"/>
      <c r="H9" s="89"/>
      <c r="I9" s="89"/>
      <c r="J9" s="89"/>
      <c r="K9" s="89"/>
      <c r="L9" s="89"/>
      <c r="M9" s="16"/>
    </row>
    <row r="10" ht="19.5" customHeight="1" spans="1:13">
      <c r="A10" s="48" t="s">
        <v>30</v>
      </c>
      <c r="B10" s="78"/>
      <c r="C10" s="78"/>
      <c r="D10" s="79"/>
      <c r="E10" s="87"/>
      <c r="F10" s="88"/>
      <c r="G10" s="88"/>
      <c r="H10" s="88"/>
      <c r="I10" s="88"/>
      <c r="J10" s="88"/>
      <c r="K10" s="88"/>
      <c r="L10" s="88"/>
      <c r="M10" s="88"/>
    </row>
    <row r="11" ht="17.25" customHeight="1" spans="1:13">
      <c r="A11" s="45" t="s">
        <v>604</v>
      </c>
      <c r="B11" s="45"/>
      <c r="C11" s="45"/>
      <c r="D11" s="4"/>
      <c r="E11" s="4"/>
      <c r="F11" s="4"/>
      <c r="G11" s="4"/>
      <c r="H11" s="4"/>
      <c r="I11" s="4"/>
      <c r="J11" s="4"/>
      <c r="K11" s="4"/>
      <c r="L11" s="4"/>
      <c r="M11" s="45"/>
    </row>
  </sheetData>
  <mergeCells count="7">
    <mergeCell ref="A2:M2"/>
    <mergeCell ref="A3:M3"/>
    <mergeCell ref="A4:M4"/>
    <mergeCell ref="B5:D5"/>
    <mergeCell ref="E5:M5"/>
    <mergeCell ref="A11:M11"/>
    <mergeCell ref="A5:A6"/>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
  <sheetViews>
    <sheetView showZeros="0" workbookViewId="0">
      <selection activeCell="A1" sqref="A1"/>
    </sheetView>
  </sheetViews>
  <sheetFormatPr defaultColWidth="9.14" defaultRowHeight="12" customHeight="1" outlineLevelRow="7"/>
  <cols>
    <col min="1" max="10" width="13.9133333333333" customWidth="1"/>
  </cols>
  <sheetData>
    <row r="1" customHeight="1" spans="10:10">
      <c r="J1" s="65" t="s">
        <v>605</v>
      </c>
    </row>
    <row r="2" ht="28.5" customHeight="1" spans="1:10">
      <c r="A2" s="57" t="str">
        <f>"2026"&amp;"年县对下转移支付绩效目标表"</f>
        <v>2026年县对下转移支付绩效目标表</v>
      </c>
      <c r="B2" s="3"/>
      <c r="C2" s="3"/>
      <c r="D2" s="3"/>
      <c r="E2" s="3"/>
      <c r="F2" s="60"/>
      <c r="G2" s="3"/>
      <c r="H2" s="60"/>
      <c r="I2" s="60"/>
      <c r="J2" s="3"/>
    </row>
    <row r="3" ht="17.25" customHeight="1" spans="1:8">
      <c r="A3" s="4" t="str">
        <f>"单位名称："&amp;"梁河县司法局"</f>
        <v>单位名称：梁河县司法局</v>
      </c>
      <c r="B3" s="46"/>
      <c r="C3" s="46"/>
      <c r="D3" s="46"/>
      <c r="E3" s="46"/>
      <c r="F3" s="61"/>
      <c r="G3" s="46"/>
      <c r="H3" s="61"/>
    </row>
    <row r="4" ht="44.25" customHeight="1" spans="1:10">
      <c r="A4" s="33" t="s">
        <v>329</v>
      </c>
      <c r="B4" s="33" t="s">
        <v>330</v>
      </c>
      <c r="C4" s="33" t="s">
        <v>331</v>
      </c>
      <c r="D4" s="33" t="s">
        <v>332</v>
      </c>
      <c r="E4" s="33" t="s">
        <v>333</v>
      </c>
      <c r="F4" s="62" t="s">
        <v>334</v>
      </c>
      <c r="G4" s="33" t="s">
        <v>335</v>
      </c>
      <c r="H4" s="62" t="s">
        <v>336</v>
      </c>
      <c r="I4" s="62" t="s">
        <v>337</v>
      </c>
      <c r="J4" s="33" t="s">
        <v>338</v>
      </c>
    </row>
    <row r="5" ht="14.25" customHeight="1" spans="1:10">
      <c r="A5" s="33">
        <v>1</v>
      </c>
      <c r="B5" s="33">
        <v>2</v>
      </c>
      <c r="C5" s="33">
        <v>3</v>
      </c>
      <c r="D5" s="33">
        <v>4</v>
      </c>
      <c r="E5" s="33">
        <v>5</v>
      </c>
      <c r="F5" s="62">
        <v>6</v>
      </c>
      <c r="G5" s="33">
        <v>7</v>
      </c>
      <c r="H5" s="62">
        <v>8</v>
      </c>
      <c r="I5" s="62">
        <v>9</v>
      </c>
      <c r="J5" s="33">
        <v>10</v>
      </c>
    </row>
    <row r="6" ht="42" customHeight="1" spans="1:10">
      <c r="A6" s="34"/>
      <c r="B6" s="47"/>
      <c r="C6" s="47"/>
      <c r="D6" s="47"/>
      <c r="E6" s="63"/>
      <c r="F6" s="64"/>
      <c r="G6" s="63"/>
      <c r="H6" s="64"/>
      <c r="I6" s="64"/>
      <c r="J6" s="63"/>
    </row>
    <row r="7" ht="42" customHeight="1" spans="1:10">
      <c r="A7" s="34"/>
      <c r="B7" s="15" t="s">
        <v>606</v>
      </c>
      <c r="C7" s="15" t="s">
        <v>606</v>
      </c>
      <c r="D7" s="15" t="s">
        <v>606</v>
      </c>
      <c r="E7" s="34" t="s">
        <v>606</v>
      </c>
      <c r="F7" s="15" t="s">
        <v>606</v>
      </c>
      <c r="G7" s="34" t="s">
        <v>606</v>
      </c>
      <c r="H7" s="15" t="s">
        <v>606</v>
      </c>
      <c r="I7" s="15" t="s">
        <v>606</v>
      </c>
      <c r="J7" s="34" t="s">
        <v>606</v>
      </c>
    </row>
    <row r="8" ht="18.45" customHeight="1" spans="1:10">
      <c r="A8" s="58" t="s">
        <v>604</v>
      </c>
      <c r="B8" s="59"/>
      <c r="C8" s="59"/>
      <c r="D8" s="59"/>
      <c r="E8" s="58"/>
      <c r="F8" s="59"/>
      <c r="G8" s="58"/>
      <c r="H8" s="59"/>
      <c r="I8" s="59"/>
      <c r="J8" s="58"/>
    </row>
  </sheetData>
  <mergeCells count="3">
    <mergeCell ref="A2:J2"/>
    <mergeCell ref="A3:H3"/>
    <mergeCell ref="A8:J8"/>
  </mergeCells>
  <pageMargins left="0.75" right="0.75" top="1" bottom="1" header="0.5" footer="0.5"/>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H9"/>
  <sheetViews>
    <sheetView showZeros="0" workbookViewId="0">
      <selection activeCell="A1" sqref="A1"/>
    </sheetView>
  </sheetViews>
  <sheetFormatPr defaultColWidth="9.14" defaultRowHeight="12" customHeight="1" outlineLevelCol="7"/>
  <cols>
    <col min="1" max="8" width="14.2" customWidth="1"/>
  </cols>
  <sheetData>
    <row r="1" ht="14.25" customHeight="1" spans="8:8">
      <c r="H1" s="51" t="s">
        <v>607</v>
      </c>
    </row>
    <row r="2" ht="28.5" customHeight="1" spans="1:8">
      <c r="A2" s="44" t="str">
        <f>"2026"&amp;"年新增资产配置表"</f>
        <v>2026年新增资产配置表</v>
      </c>
      <c r="B2" s="3"/>
      <c r="C2" s="3"/>
      <c r="D2" s="3"/>
      <c r="E2" s="3"/>
      <c r="F2" s="3"/>
      <c r="G2" s="3"/>
      <c r="H2" s="3"/>
    </row>
    <row r="3" ht="13.5" customHeight="1" spans="1:3">
      <c r="A3" s="45" t="str">
        <f>"单位名称："&amp;"梁河县司法局"</f>
        <v>单位名称：梁河县司法局</v>
      </c>
      <c r="B3" s="5"/>
      <c r="C3" s="46"/>
    </row>
    <row r="4" ht="18" customHeight="1" spans="1:8">
      <c r="A4" s="7" t="s">
        <v>164</v>
      </c>
      <c r="B4" s="7" t="s">
        <v>608</v>
      </c>
      <c r="C4" s="7" t="s">
        <v>609</v>
      </c>
      <c r="D4" s="7" t="s">
        <v>610</v>
      </c>
      <c r="E4" s="7" t="s">
        <v>611</v>
      </c>
      <c r="F4" s="52" t="s">
        <v>612</v>
      </c>
      <c r="G4" s="53"/>
      <c r="H4" s="54"/>
    </row>
    <row r="5" ht="18" customHeight="1" spans="1:8">
      <c r="A5" s="11"/>
      <c r="B5" s="11"/>
      <c r="C5" s="11"/>
      <c r="D5" s="11"/>
      <c r="E5" s="11"/>
      <c r="F5" s="33" t="s">
        <v>562</v>
      </c>
      <c r="G5" s="33" t="s">
        <v>613</v>
      </c>
      <c r="H5" s="33" t="s">
        <v>614</v>
      </c>
    </row>
    <row r="6" ht="21" customHeight="1" spans="1:8">
      <c r="A6" s="33">
        <v>1</v>
      </c>
      <c r="B6" s="33">
        <v>2</v>
      </c>
      <c r="C6" s="33">
        <v>3</v>
      </c>
      <c r="D6" s="33">
        <v>4</v>
      </c>
      <c r="E6" s="33">
        <v>5</v>
      </c>
      <c r="F6" s="33">
        <v>6</v>
      </c>
      <c r="G6" s="33">
        <v>7</v>
      </c>
      <c r="H6" s="33">
        <v>8</v>
      </c>
    </row>
    <row r="7" ht="33" customHeight="1" spans="1:8">
      <c r="A7" s="47"/>
      <c r="B7" s="47"/>
      <c r="C7" s="47"/>
      <c r="D7" s="47"/>
      <c r="E7" s="47"/>
      <c r="F7" s="42"/>
      <c r="G7" s="55"/>
      <c r="H7" s="55"/>
    </row>
    <row r="8" ht="24" customHeight="1" spans="1:8">
      <c r="A8" s="48" t="s">
        <v>30</v>
      </c>
      <c r="B8" s="49"/>
      <c r="C8" s="49"/>
      <c r="D8" s="49"/>
      <c r="E8" s="49"/>
      <c r="F8" s="43"/>
      <c r="G8" s="56"/>
      <c r="H8" s="56"/>
    </row>
    <row r="9" customHeight="1" spans="1:8">
      <c r="A9" s="50" t="s">
        <v>615</v>
      </c>
      <c r="B9" s="50"/>
      <c r="C9" s="50"/>
      <c r="D9" s="50"/>
      <c r="E9" s="50"/>
      <c r="F9" s="50"/>
      <c r="G9" s="50"/>
      <c r="H9" s="50"/>
    </row>
  </sheetData>
  <mergeCells count="9">
    <mergeCell ref="A2:H2"/>
    <mergeCell ref="A3:C3"/>
    <mergeCell ref="F4:H4"/>
    <mergeCell ref="A9:H9"/>
    <mergeCell ref="A4:A5"/>
    <mergeCell ref="B4:B5"/>
    <mergeCell ref="C4:C5"/>
    <mergeCell ref="D4:D5"/>
    <mergeCell ref="E4:E5"/>
  </mergeCells>
  <pageMargins left="0.75" right="0.75" top="1" bottom="1" header="0.5" footer="0.5"/>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K11"/>
  <sheetViews>
    <sheetView showZeros="0" workbookViewId="0">
      <selection activeCell="A1" sqref="A1"/>
    </sheetView>
  </sheetViews>
  <sheetFormatPr defaultColWidth="9.14" defaultRowHeight="14.25" customHeight="1"/>
  <cols>
    <col min="1" max="1" width="10.2866666666667" customWidth="1"/>
    <col min="2" max="3" width="23.8466666666667" customWidth="1"/>
    <col min="4" max="4" width="11.14" customWidth="1"/>
    <col min="5" max="5" width="17.7133333333333" customWidth="1"/>
    <col min="6" max="6" width="9.84666666666667" customWidth="1"/>
    <col min="7" max="7" width="17.7133333333333" customWidth="1"/>
    <col min="8" max="11" width="15.42" customWidth="1"/>
  </cols>
  <sheetData>
    <row r="1" ht="13.5" customHeight="1" spans="1:11">
      <c r="A1" s="1"/>
      <c r="B1" s="1"/>
      <c r="C1" s="1"/>
      <c r="D1" s="2"/>
      <c r="E1" s="2"/>
      <c r="F1" s="2"/>
      <c r="G1" s="2"/>
      <c r="H1" s="21"/>
      <c r="I1" s="21"/>
      <c r="J1" s="21"/>
      <c r="K1" s="22" t="s">
        <v>616</v>
      </c>
    </row>
    <row r="2" ht="27.75" customHeight="1" spans="1:11">
      <c r="A2" s="29" t="str">
        <f>"2026"&amp;"年上级转移支付补助项目支出预算表"</f>
        <v>2026年上级转移支付补助项目支出预算表</v>
      </c>
      <c r="B2" s="29"/>
      <c r="C2" s="29"/>
      <c r="D2" s="29"/>
      <c r="E2" s="29"/>
      <c r="F2" s="29"/>
      <c r="G2" s="29"/>
      <c r="H2" s="29"/>
      <c r="I2" s="29"/>
      <c r="J2" s="29"/>
      <c r="K2" s="29"/>
    </row>
    <row r="3" ht="13.5" customHeight="1" spans="1:11">
      <c r="A3" s="30" t="str">
        <f>"单位名称："&amp;"梁河县司法局"</f>
        <v>单位名称：梁河县司法局</v>
      </c>
      <c r="B3" s="31"/>
      <c r="C3" s="31"/>
      <c r="D3" s="31"/>
      <c r="E3" s="31"/>
      <c r="F3" s="31"/>
      <c r="G3" s="31"/>
      <c r="H3" s="38"/>
      <c r="I3" s="38"/>
      <c r="J3" s="38"/>
      <c r="K3" s="41" t="s">
        <v>27</v>
      </c>
    </row>
    <row r="4" ht="21.75" customHeight="1" spans="1:11">
      <c r="A4" s="32" t="s">
        <v>286</v>
      </c>
      <c r="B4" s="32" t="s">
        <v>166</v>
      </c>
      <c r="C4" s="32" t="s">
        <v>287</v>
      </c>
      <c r="D4" s="33" t="s">
        <v>167</v>
      </c>
      <c r="E4" s="33" t="s">
        <v>168</v>
      </c>
      <c r="F4" s="33" t="s">
        <v>288</v>
      </c>
      <c r="G4" s="33" t="s">
        <v>289</v>
      </c>
      <c r="H4" s="39" t="s">
        <v>30</v>
      </c>
      <c r="I4" s="39" t="s">
        <v>617</v>
      </c>
      <c r="J4" s="39"/>
      <c r="K4" s="39"/>
    </row>
    <row r="5" ht="21.75" customHeight="1" spans="1:11">
      <c r="A5" s="32"/>
      <c r="B5" s="32"/>
      <c r="C5" s="32"/>
      <c r="D5" s="33"/>
      <c r="E5" s="33"/>
      <c r="F5" s="33"/>
      <c r="G5" s="33"/>
      <c r="H5" s="39"/>
      <c r="I5" s="33" t="s">
        <v>34</v>
      </c>
      <c r="J5" s="33" t="s">
        <v>35</v>
      </c>
      <c r="K5" s="33" t="s">
        <v>36</v>
      </c>
    </row>
    <row r="6" ht="40.5" customHeight="1" spans="1:11">
      <c r="A6" s="32"/>
      <c r="B6" s="32"/>
      <c r="C6" s="32"/>
      <c r="D6" s="33"/>
      <c r="E6" s="33"/>
      <c r="F6" s="33"/>
      <c r="G6" s="33"/>
      <c r="H6" s="39"/>
      <c r="I6" s="33" t="s">
        <v>33</v>
      </c>
      <c r="J6" s="33"/>
      <c r="K6" s="33"/>
    </row>
    <row r="7" ht="15" customHeight="1" spans="1:11">
      <c r="A7" s="12">
        <v>1</v>
      </c>
      <c r="B7" s="12">
        <v>2</v>
      </c>
      <c r="C7" s="12">
        <v>3</v>
      </c>
      <c r="D7" s="12">
        <v>4</v>
      </c>
      <c r="E7" s="12">
        <v>5</v>
      </c>
      <c r="F7" s="12">
        <v>6</v>
      </c>
      <c r="G7" s="12">
        <v>7</v>
      </c>
      <c r="H7" s="12">
        <v>8</v>
      </c>
      <c r="I7" s="12">
        <v>9</v>
      </c>
      <c r="J7" s="13">
        <v>10</v>
      </c>
      <c r="K7" s="13">
        <v>11</v>
      </c>
    </row>
    <row r="8" ht="52.5" customHeight="1" spans="1:11">
      <c r="A8" s="34"/>
      <c r="B8" s="15"/>
      <c r="C8" s="34"/>
      <c r="D8" s="34"/>
      <c r="E8" s="34"/>
      <c r="F8" s="34"/>
      <c r="G8" s="34"/>
      <c r="H8" s="28"/>
      <c r="I8" s="28"/>
      <c r="J8" s="28"/>
      <c r="K8" s="42"/>
    </row>
    <row r="9" ht="52.5" customHeight="1" spans="1:11">
      <c r="A9" s="15"/>
      <c r="B9" s="15"/>
      <c r="C9" s="15"/>
      <c r="D9" s="15"/>
      <c r="E9" s="15"/>
      <c r="F9" s="15"/>
      <c r="G9" s="15"/>
      <c r="H9" s="28"/>
      <c r="I9" s="28"/>
      <c r="J9" s="28"/>
      <c r="K9" s="43"/>
    </row>
    <row r="10" ht="30" customHeight="1" spans="1:11">
      <c r="A10" s="35" t="s">
        <v>555</v>
      </c>
      <c r="B10" s="36"/>
      <c r="C10" s="36"/>
      <c r="D10" s="36"/>
      <c r="E10" s="36"/>
      <c r="F10" s="36"/>
      <c r="G10" s="40"/>
      <c r="H10" s="28"/>
      <c r="I10" s="28"/>
      <c r="J10" s="28"/>
      <c r="K10" s="43"/>
    </row>
    <row r="11" customHeight="1" spans="1:3">
      <c r="A11" s="37" t="s">
        <v>618</v>
      </c>
      <c r="B11" s="37"/>
      <c r="C11" s="37"/>
    </row>
  </sheetData>
  <mergeCells count="16">
    <mergeCell ref="A2:K2"/>
    <mergeCell ref="A3:G3"/>
    <mergeCell ref="I4:K4"/>
    <mergeCell ref="A10:G10"/>
    <mergeCell ref="A11:C11"/>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18"/>
  <sheetViews>
    <sheetView showZeros="0" workbookViewId="0">
      <selection activeCell="A1" sqref="A1"/>
    </sheetView>
  </sheetViews>
  <sheetFormatPr defaultColWidth="9.14" defaultRowHeight="14.25" customHeight="1" outlineLevelCol="6"/>
  <cols>
    <col min="1" max="4" width="20.0466666666667" customWidth="1"/>
    <col min="5" max="7" width="21.0466666666667" customWidth="1"/>
  </cols>
  <sheetData>
    <row r="1" ht="13.5" customHeight="1" spans="1:7">
      <c r="A1" s="1"/>
      <c r="B1" s="1"/>
      <c r="C1" s="1"/>
      <c r="D1" s="2"/>
      <c r="E1" s="21"/>
      <c r="F1" s="21"/>
      <c r="G1" s="22" t="s">
        <v>619</v>
      </c>
    </row>
    <row r="2" ht="27.75" customHeight="1" spans="1:7">
      <c r="A2" s="3" t="str">
        <f>"2026"&amp;"年部门项目支出中期规划预算表"</f>
        <v>2026年部门项目支出中期规划预算表</v>
      </c>
      <c r="B2" s="3"/>
      <c r="C2" s="3"/>
      <c r="D2" s="3"/>
      <c r="E2" s="3"/>
      <c r="F2" s="3"/>
      <c r="G2" s="3"/>
    </row>
    <row r="3" ht="13.5" customHeight="1" spans="1:7">
      <c r="A3" s="4" t="str">
        <f>"单位名称："&amp;"梁河县司法局"</f>
        <v>单位名称：梁河县司法局</v>
      </c>
      <c r="B3" s="5"/>
      <c r="C3" s="5"/>
      <c r="D3" s="5"/>
      <c r="E3" s="23"/>
      <c r="F3" s="23"/>
      <c r="G3" s="24" t="s">
        <v>27</v>
      </c>
    </row>
    <row r="4" ht="21.75" customHeight="1" spans="1:7">
      <c r="A4" s="6" t="s">
        <v>287</v>
      </c>
      <c r="B4" s="6" t="s">
        <v>286</v>
      </c>
      <c r="C4" s="6" t="s">
        <v>166</v>
      </c>
      <c r="D4" s="7" t="s">
        <v>620</v>
      </c>
      <c r="E4" s="25" t="s">
        <v>34</v>
      </c>
      <c r="F4" s="26"/>
      <c r="G4" s="27"/>
    </row>
    <row r="5" ht="21.75" customHeight="1" spans="1:7">
      <c r="A5" s="8"/>
      <c r="B5" s="8"/>
      <c r="C5" s="8"/>
      <c r="D5" s="9"/>
      <c r="E5" s="7" t="str">
        <f>"2026"&amp;"年"</f>
        <v>2026年</v>
      </c>
      <c r="F5" s="7" t="str">
        <f>"2026"+1&amp;"年"</f>
        <v>2027年</v>
      </c>
      <c r="G5" s="7" t="str">
        <f>"2026"+2&amp;"年"</f>
        <v>2028年</v>
      </c>
    </row>
    <row r="6" ht="40.5" customHeight="1" spans="1:7">
      <c r="A6" s="10"/>
      <c r="B6" s="10"/>
      <c r="C6" s="10"/>
      <c r="D6" s="11"/>
      <c r="E6" s="11" t="s">
        <v>33</v>
      </c>
      <c r="F6" s="11" t="s">
        <v>33</v>
      </c>
      <c r="G6" s="11" t="s">
        <v>33</v>
      </c>
    </row>
    <row r="7" ht="15" customHeight="1" spans="1:7">
      <c r="A7" s="12">
        <v>1</v>
      </c>
      <c r="B7" s="12">
        <v>2</v>
      </c>
      <c r="C7" s="12">
        <v>3</v>
      </c>
      <c r="D7" s="13">
        <v>4</v>
      </c>
      <c r="E7" s="12">
        <v>5</v>
      </c>
      <c r="F7" s="12">
        <v>6</v>
      </c>
      <c r="G7" s="12">
        <v>7</v>
      </c>
    </row>
    <row r="8" ht="52.5" customHeight="1" spans="1:7">
      <c r="A8" s="14" t="s">
        <v>46</v>
      </c>
      <c r="B8" s="15"/>
      <c r="C8" s="15"/>
      <c r="D8" s="15"/>
      <c r="E8" s="28">
        <v>839971.2</v>
      </c>
      <c r="F8" s="28">
        <v>1634960</v>
      </c>
      <c r="G8" s="28">
        <v>1524960</v>
      </c>
    </row>
    <row r="9" ht="52.5" customHeight="1" spans="1:7">
      <c r="A9" s="16"/>
      <c r="B9" s="15" t="s">
        <v>621</v>
      </c>
      <c r="C9" s="15" t="s">
        <v>305</v>
      </c>
      <c r="D9" s="15" t="s">
        <v>622</v>
      </c>
      <c r="E9" s="28">
        <v>238011.2</v>
      </c>
      <c r="F9" s="28"/>
      <c r="G9" s="28"/>
    </row>
    <row r="10" ht="52.5" customHeight="1" spans="1:7">
      <c r="A10" s="17"/>
      <c r="B10" s="15" t="s">
        <v>621</v>
      </c>
      <c r="C10" s="15" t="s">
        <v>310</v>
      </c>
      <c r="D10" s="15" t="s">
        <v>622</v>
      </c>
      <c r="E10" s="28">
        <v>37000</v>
      </c>
      <c r="F10" s="28"/>
      <c r="G10" s="28"/>
    </row>
    <row r="11" ht="52.5" customHeight="1" spans="1:7">
      <c r="A11" s="17"/>
      <c r="B11" s="15" t="s">
        <v>623</v>
      </c>
      <c r="C11" s="15" t="s">
        <v>322</v>
      </c>
      <c r="D11" s="15" t="s">
        <v>622</v>
      </c>
      <c r="E11" s="28">
        <v>50000</v>
      </c>
      <c r="F11" s="28">
        <v>170000</v>
      </c>
      <c r="G11" s="28">
        <v>170000</v>
      </c>
    </row>
    <row r="12" ht="52.5" customHeight="1" spans="1:7">
      <c r="A12" s="17"/>
      <c r="B12" s="15" t="s">
        <v>623</v>
      </c>
      <c r="C12" s="15" t="s">
        <v>299</v>
      </c>
      <c r="D12" s="15" t="s">
        <v>622</v>
      </c>
      <c r="E12" s="28">
        <v>100000</v>
      </c>
      <c r="F12" s="28">
        <v>200000</v>
      </c>
      <c r="G12" s="28">
        <v>200000</v>
      </c>
    </row>
    <row r="13" ht="52.5" customHeight="1" spans="1:7">
      <c r="A13" s="17"/>
      <c r="B13" s="15" t="s">
        <v>623</v>
      </c>
      <c r="C13" s="15" t="s">
        <v>320</v>
      </c>
      <c r="D13" s="15" t="s">
        <v>622</v>
      </c>
      <c r="E13" s="28">
        <v>100000</v>
      </c>
      <c r="F13" s="28">
        <v>300000</v>
      </c>
      <c r="G13" s="28">
        <v>300000</v>
      </c>
    </row>
    <row r="14" ht="52.5" customHeight="1" spans="1:7">
      <c r="A14" s="17"/>
      <c r="B14" s="15" t="s">
        <v>623</v>
      </c>
      <c r="C14" s="15" t="s">
        <v>324</v>
      </c>
      <c r="D14" s="15" t="s">
        <v>622</v>
      </c>
      <c r="E14" s="28">
        <v>50000</v>
      </c>
      <c r="F14" s="28">
        <v>180000</v>
      </c>
      <c r="G14" s="28">
        <v>100000</v>
      </c>
    </row>
    <row r="15" ht="52.5" customHeight="1" spans="1:7">
      <c r="A15" s="17"/>
      <c r="B15" s="15" t="s">
        <v>623</v>
      </c>
      <c r="C15" s="15" t="s">
        <v>301</v>
      </c>
      <c r="D15" s="15" t="s">
        <v>622</v>
      </c>
      <c r="E15" s="28">
        <v>50000</v>
      </c>
      <c r="F15" s="28">
        <v>440000</v>
      </c>
      <c r="G15" s="28">
        <v>440000</v>
      </c>
    </row>
    <row r="16" ht="52.5" customHeight="1" spans="1:7">
      <c r="A16" s="17"/>
      <c r="B16" s="15" t="s">
        <v>623</v>
      </c>
      <c r="C16" s="15" t="s">
        <v>292</v>
      </c>
      <c r="D16" s="15" t="s">
        <v>622</v>
      </c>
      <c r="E16" s="28">
        <v>200000</v>
      </c>
      <c r="F16" s="28">
        <v>330000</v>
      </c>
      <c r="G16" s="28">
        <v>300000</v>
      </c>
    </row>
    <row r="17" ht="52.5" customHeight="1" spans="1:7">
      <c r="A17" s="17"/>
      <c r="B17" s="15" t="s">
        <v>623</v>
      </c>
      <c r="C17" s="15" t="s">
        <v>318</v>
      </c>
      <c r="D17" s="15" t="s">
        <v>622</v>
      </c>
      <c r="E17" s="28">
        <v>14960</v>
      </c>
      <c r="F17" s="28">
        <v>14960</v>
      </c>
      <c r="G17" s="28">
        <v>14960</v>
      </c>
    </row>
    <row r="18" ht="30" customHeight="1" spans="1:7">
      <c r="A18" s="18" t="s">
        <v>30</v>
      </c>
      <c r="B18" s="19" t="s">
        <v>606</v>
      </c>
      <c r="C18" s="19"/>
      <c r="D18" s="20"/>
      <c r="E18" s="28">
        <v>839971.2</v>
      </c>
      <c r="F18" s="28">
        <v>1634960</v>
      </c>
      <c r="G18" s="28">
        <v>1524960</v>
      </c>
    </row>
  </sheetData>
  <mergeCells count="11">
    <mergeCell ref="A2:G2"/>
    <mergeCell ref="A3:D3"/>
    <mergeCell ref="E4:G4"/>
    <mergeCell ref="A18:D18"/>
    <mergeCell ref="A4:A6"/>
    <mergeCell ref="B4:B6"/>
    <mergeCell ref="C4:C6"/>
    <mergeCell ref="D4:D6"/>
    <mergeCell ref="E5:E6"/>
    <mergeCell ref="F5:F6"/>
    <mergeCell ref="G5:G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S9"/>
  <sheetViews>
    <sheetView showZeros="0" workbookViewId="0">
      <selection activeCell="A1" sqref="A1"/>
    </sheetView>
  </sheetViews>
  <sheetFormatPr defaultColWidth="9.14" defaultRowHeight="12" customHeight="1"/>
  <cols>
    <col min="1" max="1" width="7.62666666666667" customWidth="1"/>
    <col min="2" max="2" width="11.2" customWidth="1"/>
    <col min="3" max="4" width="13.4733333333333" customWidth="1"/>
    <col min="5" max="5" width="13.2" customWidth="1"/>
    <col min="6" max="6" width="8.47333333333333" customWidth="1"/>
    <col min="7" max="7" width="5.34" customWidth="1"/>
    <col min="8" max="8" width="8.47333333333333" customWidth="1"/>
    <col min="9" max="12" width="11.9133333333333" customWidth="1"/>
    <col min="13" max="13" width="9.2" customWidth="1"/>
    <col min="14" max="14" width="11.9133333333333" customWidth="1"/>
    <col min="15" max="15" width="4.47333333333333" customWidth="1"/>
    <col min="16" max="19" width="4.91333333333333" customWidth="1"/>
  </cols>
  <sheetData>
    <row r="1" ht="16.5" customHeight="1" spans="1:17">
      <c r="A1" s="194"/>
      <c r="B1" s="1"/>
      <c r="C1" s="1"/>
      <c r="D1" s="1"/>
      <c r="E1" s="1"/>
      <c r="F1" s="1"/>
      <c r="G1" s="1"/>
      <c r="H1" s="1"/>
      <c r="I1" s="97"/>
      <c r="J1" s="1"/>
      <c r="K1" s="1"/>
      <c r="L1" s="1"/>
      <c r="M1" s="1"/>
      <c r="N1" s="1"/>
      <c r="O1" s="1"/>
      <c r="P1" s="98" t="s">
        <v>26</v>
      </c>
      <c r="Q1" s="98" t="s">
        <v>26</v>
      </c>
    </row>
    <row r="2" ht="36.75" customHeight="1" spans="1:19">
      <c r="A2" s="29" t="str">
        <f>"2026"&amp;"年部门收入预算表"</f>
        <v>2026年部门收入预算表</v>
      </c>
      <c r="B2" s="29"/>
      <c r="C2" s="29"/>
      <c r="D2" s="29"/>
      <c r="E2" s="29"/>
      <c r="F2" s="29"/>
      <c r="G2" s="29"/>
      <c r="H2" s="29"/>
      <c r="I2" s="29"/>
      <c r="J2" s="29"/>
      <c r="K2" s="29"/>
      <c r="L2" s="29"/>
      <c r="M2" s="29"/>
      <c r="N2" s="29"/>
      <c r="O2" s="29"/>
      <c r="P2" s="29"/>
      <c r="Q2" s="29"/>
      <c r="R2" s="29"/>
      <c r="S2" s="29"/>
    </row>
    <row r="3" ht="18" customHeight="1" spans="1:17">
      <c r="A3" s="31" t="str">
        <f>"单位名称："&amp;"梁河县司法局"</f>
        <v>单位名称：梁河县司法局</v>
      </c>
      <c r="B3" s="31"/>
      <c r="C3" s="179"/>
      <c r="D3" s="179"/>
      <c r="E3" s="179"/>
      <c r="F3" s="179"/>
      <c r="G3" s="179"/>
      <c r="H3" s="179"/>
      <c r="I3" s="179"/>
      <c r="J3" s="179"/>
      <c r="K3" s="179"/>
      <c r="L3" s="179"/>
      <c r="M3" s="179"/>
      <c r="N3" s="179"/>
      <c r="O3" s="179"/>
      <c r="P3" s="98" t="s">
        <v>27</v>
      </c>
      <c r="Q3" s="98"/>
    </row>
    <row r="4" ht="21" customHeight="1" spans="1:19">
      <c r="A4" s="7" t="s">
        <v>28</v>
      </c>
      <c r="B4" s="7" t="s">
        <v>29</v>
      </c>
      <c r="C4" s="7" t="s">
        <v>30</v>
      </c>
      <c r="D4" s="52" t="s">
        <v>31</v>
      </c>
      <c r="E4" s="53"/>
      <c r="F4" s="53"/>
      <c r="G4" s="53"/>
      <c r="H4" s="53"/>
      <c r="I4" s="26"/>
      <c r="J4" s="53"/>
      <c r="K4" s="53"/>
      <c r="L4" s="53"/>
      <c r="M4" s="53"/>
      <c r="N4" s="54"/>
      <c r="O4" s="52" t="s">
        <v>32</v>
      </c>
      <c r="P4" s="53"/>
      <c r="Q4" s="53"/>
      <c r="R4" s="53"/>
      <c r="S4" s="54"/>
    </row>
    <row r="5" ht="41.25" customHeight="1" spans="1:19">
      <c r="A5" s="9"/>
      <c r="B5" s="9"/>
      <c r="C5" s="9"/>
      <c r="D5" s="9" t="s">
        <v>33</v>
      </c>
      <c r="E5" s="9" t="s">
        <v>34</v>
      </c>
      <c r="F5" s="9" t="s">
        <v>35</v>
      </c>
      <c r="G5" s="9" t="s">
        <v>36</v>
      </c>
      <c r="H5" s="7" t="s">
        <v>37</v>
      </c>
      <c r="I5" s="197" t="s">
        <v>38</v>
      </c>
      <c r="J5" s="197"/>
      <c r="K5" s="197"/>
      <c r="L5" s="197"/>
      <c r="M5" s="197"/>
      <c r="N5" s="197"/>
      <c r="O5" s="7" t="s">
        <v>33</v>
      </c>
      <c r="P5" s="7" t="s">
        <v>34</v>
      </c>
      <c r="Q5" s="7" t="s">
        <v>35</v>
      </c>
      <c r="R5" s="7" t="s">
        <v>36</v>
      </c>
      <c r="S5" s="7" t="s">
        <v>39</v>
      </c>
    </row>
    <row r="6" ht="43.5" customHeight="1" spans="1:19">
      <c r="A6" s="73"/>
      <c r="B6" s="73"/>
      <c r="C6" s="73"/>
      <c r="D6" s="74"/>
      <c r="E6" s="74"/>
      <c r="F6" s="74"/>
      <c r="G6" s="73"/>
      <c r="H6" s="73"/>
      <c r="I6" s="39" t="s">
        <v>33</v>
      </c>
      <c r="J6" s="32" t="s">
        <v>40</v>
      </c>
      <c r="K6" s="32" t="s">
        <v>41</v>
      </c>
      <c r="L6" s="6" t="s">
        <v>42</v>
      </c>
      <c r="M6" s="6" t="s">
        <v>43</v>
      </c>
      <c r="N6" s="6" t="s">
        <v>44</v>
      </c>
      <c r="O6" s="74"/>
      <c r="P6" s="74"/>
      <c r="Q6" s="74"/>
      <c r="R6" s="74"/>
      <c r="S6" s="74"/>
    </row>
    <row r="7" ht="21" customHeight="1" spans="1:19">
      <c r="A7" s="39">
        <v>1</v>
      </c>
      <c r="B7" s="39">
        <v>2</v>
      </c>
      <c r="C7" s="39">
        <v>3</v>
      </c>
      <c r="D7" s="39">
        <v>4</v>
      </c>
      <c r="E7" s="39">
        <v>5</v>
      </c>
      <c r="F7" s="39">
        <v>6</v>
      </c>
      <c r="G7" s="39">
        <v>7</v>
      </c>
      <c r="H7" s="39">
        <v>8</v>
      </c>
      <c r="I7" s="39">
        <v>9</v>
      </c>
      <c r="J7" s="39">
        <v>10</v>
      </c>
      <c r="K7" s="39">
        <v>11</v>
      </c>
      <c r="L7" s="39">
        <v>12</v>
      </c>
      <c r="M7" s="39">
        <v>13</v>
      </c>
      <c r="N7" s="39">
        <v>14</v>
      </c>
      <c r="O7" s="39">
        <v>15</v>
      </c>
      <c r="P7" s="39">
        <v>16</v>
      </c>
      <c r="Q7" s="39">
        <v>17</v>
      </c>
      <c r="R7" s="39">
        <v>18</v>
      </c>
      <c r="S7" s="62">
        <v>19</v>
      </c>
    </row>
    <row r="8" ht="52.5" customHeight="1" spans="1:19">
      <c r="A8" s="195" t="s">
        <v>45</v>
      </c>
      <c r="B8" s="195" t="s">
        <v>46</v>
      </c>
      <c r="C8" s="28">
        <v>8197220.34</v>
      </c>
      <c r="D8" s="28">
        <v>8197220.34</v>
      </c>
      <c r="E8" s="28">
        <v>8040765.24</v>
      </c>
      <c r="F8" s="28"/>
      <c r="G8" s="28"/>
      <c r="H8" s="28"/>
      <c r="I8" s="28">
        <v>156455.1</v>
      </c>
      <c r="J8" s="28">
        <v>125655.1</v>
      </c>
      <c r="K8" s="28"/>
      <c r="L8" s="28"/>
      <c r="M8" s="28"/>
      <c r="N8" s="28">
        <v>30800</v>
      </c>
      <c r="O8" s="28"/>
      <c r="P8" s="28"/>
      <c r="Q8" s="28"/>
      <c r="R8" s="28"/>
      <c r="S8" s="28"/>
    </row>
    <row r="9" ht="30" customHeight="1" spans="1:19">
      <c r="A9" s="25" t="s">
        <v>30</v>
      </c>
      <c r="B9" s="196"/>
      <c r="C9" s="185">
        <v>8197220.34</v>
      </c>
      <c r="D9" s="185">
        <v>8197220.34</v>
      </c>
      <c r="E9" s="185">
        <v>8040765.24</v>
      </c>
      <c r="F9" s="185"/>
      <c r="G9" s="185"/>
      <c r="H9" s="185"/>
      <c r="I9" s="185">
        <v>156455.1</v>
      </c>
      <c r="J9" s="185">
        <v>125655.1</v>
      </c>
      <c r="K9" s="185"/>
      <c r="L9" s="185"/>
      <c r="M9" s="185"/>
      <c r="N9" s="185">
        <v>30800</v>
      </c>
      <c r="O9" s="185"/>
      <c r="P9" s="185"/>
      <c r="Q9" s="185"/>
      <c r="R9" s="185"/>
      <c r="S9" s="185"/>
    </row>
  </sheetData>
  <mergeCells count="21">
    <mergeCell ref="P1:S1"/>
    <mergeCell ref="A2:S2"/>
    <mergeCell ref="A3:G3"/>
    <mergeCell ref="P3:S3"/>
    <mergeCell ref="D4:N4"/>
    <mergeCell ref="O4:S4"/>
    <mergeCell ref="I5:N5"/>
    <mergeCell ref="A9:B9"/>
    <mergeCell ref="A4:A6"/>
    <mergeCell ref="B4:B6"/>
    <mergeCell ref="C4:C6"/>
    <mergeCell ref="D5:D6"/>
    <mergeCell ref="E5:E6"/>
    <mergeCell ref="F5:F6"/>
    <mergeCell ref="G5:G6"/>
    <mergeCell ref="H5:H6"/>
    <mergeCell ref="O5:O6"/>
    <mergeCell ref="P5:P6"/>
    <mergeCell ref="Q5:Q6"/>
    <mergeCell ref="R5:R6"/>
    <mergeCell ref="S5:S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Right="0"/>
  </sheetPr>
  <dimension ref="A1:O41"/>
  <sheetViews>
    <sheetView showZeros="0" workbookViewId="0">
      <selection activeCell="A1" sqref="A1"/>
    </sheetView>
  </sheetViews>
  <sheetFormatPr defaultColWidth="8.84666666666667" defaultRowHeight="15" customHeight="1"/>
  <cols>
    <col min="1" max="1" width="9.62666666666667" customWidth="1"/>
    <col min="2" max="2" width="9.47333333333333" customWidth="1"/>
    <col min="3" max="6" width="14.4733333333333" customWidth="1"/>
    <col min="7" max="7" width="12.6266666666667" customWidth="1"/>
    <col min="8" max="8" width="4.34" customWidth="1"/>
    <col min="9" max="9" width="7.28666666666667" customWidth="1"/>
    <col min="10" max="13" width="12.7733333333333" customWidth="1"/>
    <col min="14" max="14" width="5.77333333333333" customWidth="1"/>
    <col min="15" max="15" width="12.7733333333333" customWidth="1"/>
  </cols>
  <sheetData>
    <row r="1" ht="18.75" customHeight="1" spans="1:15">
      <c r="A1" s="187"/>
      <c r="B1" s="187"/>
      <c r="C1" s="187"/>
      <c r="D1" s="187"/>
      <c r="E1" s="187"/>
      <c r="F1" s="187"/>
      <c r="G1" s="187"/>
      <c r="H1" s="187"/>
      <c r="I1" s="187"/>
      <c r="J1" s="187"/>
      <c r="K1" s="187"/>
      <c r="L1" s="187"/>
      <c r="M1" s="187"/>
      <c r="N1" s="100" t="s">
        <v>47</v>
      </c>
      <c r="O1" s="100"/>
    </row>
    <row r="2" ht="36" customHeight="1" spans="1:15">
      <c r="A2" s="188" t="str">
        <f>"2026"&amp;"年部门支出预算表"</f>
        <v>2026年部门支出预算表</v>
      </c>
      <c r="B2" s="188"/>
      <c r="C2" s="188"/>
      <c r="D2" s="188"/>
      <c r="E2" s="188"/>
      <c r="F2" s="188"/>
      <c r="G2" s="188"/>
      <c r="H2" s="188"/>
      <c r="I2" s="188"/>
      <c r="J2" s="188"/>
      <c r="K2" s="188"/>
      <c r="L2" s="188"/>
      <c r="M2" s="188"/>
      <c r="N2" s="188"/>
      <c r="O2" s="188"/>
    </row>
    <row r="3" ht="18.75" customHeight="1" spans="1:15">
      <c r="A3" s="31" t="str">
        <f>"单位名称："&amp;"梁河县司法局"</f>
        <v>单位名称：梁河县司法局</v>
      </c>
      <c r="B3" s="31"/>
      <c r="C3" s="31"/>
      <c r="D3" s="31"/>
      <c r="E3" s="31"/>
      <c r="F3" s="31"/>
      <c r="G3" s="187"/>
      <c r="H3" s="187"/>
      <c r="I3" s="187"/>
      <c r="J3" s="187"/>
      <c r="K3" s="187"/>
      <c r="L3" s="187"/>
      <c r="M3" s="187"/>
      <c r="N3" s="100" t="s">
        <v>1</v>
      </c>
      <c r="O3" s="100"/>
    </row>
    <row r="4" ht="31.5" customHeight="1" spans="1:15">
      <c r="A4" s="189" t="s">
        <v>48</v>
      </c>
      <c r="B4" s="189" t="s">
        <v>49</v>
      </c>
      <c r="C4" s="189" t="s">
        <v>30</v>
      </c>
      <c r="D4" s="189" t="s">
        <v>34</v>
      </c>
      <c r="E4" s="189"/>
      <c r="F4" s="189"/>
      <c r="G4" s="189" t="s">
        <v>35</v>
      </c>
      <c r="H4" s="189" t="s">
        <v>36</v>
      </c>
      <c r="I4" s="189" t="s">
        <v>50</v>
      </c>
      <c r="J4" s="189" t="s">
        <v>51</v>
      </c>
      <c r="K4" s="189"/>
      <c r="L4" s="189"/>
      <c r="M4" s="189"/>
      <c r="N4" s="189"/>
      <c r="O4" s="189"/>
    </row>
    <row r="5" ht="37.3" customHeight="1" spans="1:15">
      <c r="A5" s="189"/>
      <c r="B5" s="189"/>
      <c r="C5" s="189"/>
      <c r="D5" s="189" t="s">
        <v>33</v>
      </c>
      <c r="E5" s="189" t="s">
        <v>52</v>
      </c>
      <c r="F5" s="189" t="s">
        <v>53</v>
      </c>
      <c r="G5" s="189"/>
      <c r="H5" s="189"/>
      <c r="I5" s="189"/>
      <c r="J5" s="189" t="s">
        <v>33</v>
      </c>
      <c r="K5" s="189" t="s">
        <v>54</v>
      </c>
      <c r="L5" s="189" t="s">
        <v>55</v>
      </c>
      <c r="M5" s="189" t="s">
        <v>56</v>
      </c>
      <c r="N5" s="189" t="s">
        <v>57</v>
      </c>
      <c r="O5" s="189" t="s">
        <v>58</v>
      </c>
    </row>
    <row r="6" ht="18.75" customHeight="1" spans="1:15">
      <c r="A6" s="190" t="s">
        <v>59</v>
      </c>
      <c r="B6" s="190" t="s">
        <v>60</v>
      </c>
      <c r="C6" s="190" t="s">
        <v>61</v>
      </c>
      <c r="D6" s="190" t="s">
        <v>62</v>
      </c>
      <c r="E6" s="190" t="s">
        <v>63</v>
      </c>
      <c r="F6" s="190" t="s">
        <v>64</v>
      </c>
      <c r="G6" s="190" t="s">
        <v>65</v>
      </c>
      <c r="H6" s="190" t="s">
        <v>66</v>
      </c>
      <c r="I6" s="190" t="s">
        <v>67</v>
      </c>
      <c r="J6" s="190" t="s">
        <v>68</v>
      </c>
      <c r="K6" s="190" t="s">
        <v>69</v>
      </c>
      <c r="L6" s="190" t="s">
        <v>70</v>
      </c>
      <c r="M6" s="190" t="s">
        <v>71</v>
      </c>
      <c r="N6" s="190" t="s">
        <v>72</v>
      </c>
      <c r="O6" s="190" t="s">
        <v>73</v>
      </c>
    </row>
    <row r="7" ht="52.5" customHeight="1" spans="1:15">
      <c r="A7" s="191" t="s">
        <v>74</v>
      </c>
      <c r="B7" s="191" t="s">
        <v>75</v>
      </c>
      <c r="C7" s="157">
        <v>38010</v>
      </c>
      <c r="D7" s="157">
        <v>38010</v>
      </c>
      <c r="E7" s="157">
        <v>23050</v>
      </c>
      <c r="F7" s="157">
        <v>14960</v>
      </c>
      <c r="G7" s="157"/>
      <c r="H7" s="157"/>
      <c r="I7" s="157"/>
      <c r="J7" s="157"/>
      <c r="K7" s="157"/>
      <c r="L7" s="157"/>
      <c r="M7" s="157"/>
      <c r="N7" s="157"/>
      <c r="O7" s="157"/>
    </row>
    <row r="8" ht="52.5" customHeight="1" spans="1:15">
      <c r="A8" s="192" t="s">
        <v>76</v>
      </c>
      <c r="B8" s="192" t="s">
        <v>77</v>
      </c>
      <c r="C8" s="157">
        <v>34560</v>
      </c>
      <c r="D8" s="157">
        <v>34560</v>
      </c>
      <c r="E8" s="157">
        <v>19600</v>
      </c>
      <c r="F8" s="157">
        <v>14960</v>
      </c>
      <c r="G8" s="157"/>
      <c r="H8" s="157"/>
      <c r="I8" s="157"/>
      <c r="J8" s="157"/>
      <c r="K8" s="157"/>
      <c r="L8" s="157"/>
      <c r="M8" s="157"/>
      <c r="N8" s="157"/>
      <c r="O8" s="157"/>
    </row>
    <row r="9" ht="52.5" customHeight="1" spans="1:15">
      <c r="A9" s="193" t="s">
        <v>78</v>
      </c>
      <c r="B9" s="193" t="s">
        <v>79</v>
      </c>
      <c r="C9" s="157">
        <v>34560</v>
      </c>
      <c r="D9" s="157">
        <v>34560</v>
      </c>
      <c r="E9" s="157">
        <v>19600</v>
      </c>
      <c r="F9" s="157">
        <v>14960</v>
      </c>
      <c r="G9" s="157"/>
      <c r="H9" s="157"/>
      <c r="I9" s="157"/>
      <c r="J9" s="157"/>
      <c r="K9" s="157"/>
      <c r="L9" s="157"/>
      <c r="M9" s="157"/>
      <c r="N9" s="157"/>
      <c r="O9" s="157"/>
    </row>
    <row r="10" ht="52.5" customHeight="1" spans="1:15">
      <c r="A10" s="192" t="s">
        <v>80</v>
      </c>
      <c r="B10" s="192" t="s">
        <v>81</v>
      </c>
      <c r="C10" s="157">
        <v>3450</v>
      </c>
      <c r="D10" s="157">
        <v>3450</v>
      </c>
      <c r="E10" s="157">
        <v>3450</v>
      </c>
      <c r="F10" s="157"/>
      <c r="G10" s="157"/>
      <c r="H10" s="157"/>
      <c r="I10" s="157"/>
      <c r="J10" s="157"/>
      <c r="K10" s="157"/>
      <c r="L10" s="157"/>
      <c r="M10" s="157"/>
      <c r="N10" s="157"/>
      <c r="O10" s="157"/>
    </row>
    <row r="11" ht="52.5" customHeight="1" spans="1:15">
      <c r="A11" s="193" t="s">
        <v>82</v>
      </c>
      <c r="B11" s="193" t="s">
        <v>81</v>
      </c>
      <c r="C11" s="157">
        <v>3450</v>
      </c>
      <c r="D11" s="157">
        <v>3450</v>
      </c>
      <c r="E11" s="157">
        <v>3450</v>
      </c>
      <c r="F11" s="157"/>
      <c r="G11" s="157"/>
      <c r="H11" s="157"/>
      <c r="I11" s="157"/>
      <c r="J11" s="157"/>
      <c r="K11" s="157"/>
      <c r="L11" s="157"/>
      <c r="M11" s="157"/>
      <c r="N11" s="157"/>
      <c r="O11" s="157"/>
    </row>
    <row r="12" ht="52.5" customHeight="1" spans="1:15">
      <c r="A12" s="191" t="s">
        <v>83</v>
      </c>
      <c r="B12" s="191" t="s">
        <v>84</v>
      </c>
      <c r="C12" s="157">
        <v>6121851.92</v>
      </c>
      <c r="D12" s="157">
        <v>5975396.82</v>
      </c>
      <c r="E12" s="157">
        <v>5425396.82</v>
      </c>
      <c r="F12" s="157">
        <v>550000</v>
      </c>
      <c r="G12" s="157"/>
      <c r="H12" s="157"/>
      <c r="I12" s="157"/>
      <c r="J12" s="157">
        <v>146455.1</v>
      </c>
      <c r="K12" s="157">
        <v>125655.1</v>
      </c>
      <c r="L12" s="157"/>
      <c r="M12" s="157"/>
      <c r="N12" s="157"/>
      <c r="O12" s="157">
        <v>20800</v>
      </c>
    </row>
    <row r="13" ht="52.5" customHeight="1" spans="1:15">
      <c r="A13" s="192" t="s">
        <v>85</v>
      </c>
      <c r="B13" s="192" t="s">
        <v>86</v>
      </c>
      <c r="C13" s="157">
        <v>6121851.92</v>
      </c>
      <c r="D13" s="157">
        <v>5975396.82</v>
      </c>
      <c r="E13" s="157">
        <v>5425396.82</v>
      </c>
      <c r="F13" s="157">
        <v>550000</v>
      </c>
      <c r="G13" s="157"/>
      <c r="H13" s="157"/>
      <c r="I13" s="157"/>
      <c r="J13" s="157">
        <v>146455.1</v>
      </c>
      <c r="K13" s="157">
        <v>125655.1</v>
      </c>
      <c r="L13" s="157"/>
      <c r="M13" s="157"/>
      <c r="N13" s="157"/>
      <c r="O13" s="157">
        <v>20800</v>
      </c>
    </row>
    <row r="14" ht="52.5" customHeight="1" spans="1:15">
      <c r="A14" s="193" t="s">
        <v>87</v>
      </c>
      <c r="B14" s="193" t="s">
        <v>88</v>
      </c>
      <c r="C14" s="157">
        <v>5045285.18</v>
      </c>
      <c r="D14" s="157">
        <v>5024485.18</v>
      </c>
      <c r="E14" s="157">
        <v>5024485.18</v>
      </c>
      <c r="F14" s="157"/>
      <c r="G14" s="157"/>
      <c r="H14" s="157"/>
      <c r="I14" s="157"/>
      <c r="J14" s="157">
        <v>20800</v>
      </c>
      <c r="K14" s="157"/>
      <c r="L14" s="157"/>
      <c r="M14" s="157"/>
      <c r="N14" s="157"/>
      <c r="O14" s="157">
        <v>20800</v>
      </c>
    </row>
    <row r="15" ht="52.5" customHeight="1" spans="1:15">
      <c r="A15" s="193" t="s">
        <v>89</v>
      </c>
      <c r="B15" s="193" t="s">
        <v>90</v>
      </c>
      <c r="C15" s="157">
        <v>50000</v>
      </c>
      <c r="D15" s="157">
        <v>50000</v>
      </c>
      <c r="E15" s="157"/>
      <c r="F15" s="157">
        <v>50000</v>
      </c>
      <c r="G15" s="157"/>
      <c r="H15" s="157"/>
      <c r="I15" s="157"/>
      <c r="J15" s="157"/>
      <c r="K15" s="157"/>
      <c r="L15" s="157"/>
      <c r="M15" s="157"/>
      <c r="N15" s="157"/>
      <c r="O15" s="157"/>
    </row>
    <row r="16" ht="52.5" customHeight="1" spans="1:15">
      <c r="A16" s="193" t="s">
        <v>91</v>
      </c>
      <c r="B16" s="193" t="s">
        <v>92</v>
      </c>
      <c r="C16" s="157">
        <v>50000</v>
      </c>
      <c r="D16" s="157">
        <v>50000</v>
      </c>
      <c r="E16" s="157"/>
      <c r="F16" s="157">
        <v>50000</v>
      </c>
      <c r="G16" s="157"/>
      <c r="H16" s="157"/>
      <c r="I16" s="157"/>
      <c r="J16" s="157"/>
      <c r="K16" s="157"/>
      <c r="L16" s="157"/>
      <c r="M16" s="157"/>
      <c r="N16" s="157"/>
      <c r="O16" s="157"/>
    </row>
    <row r="17" ht="52.5" customHeight="1" spans="1:15">
      <c r="A17" s="193" t="s">
        <v>93</v>
      </c>
      <c r="B17" s="193" t="s">
        <v>94</v>
      </c>
      <c r="C17" s="157">
        <v>100000</v>
      </c>
      <c r="D17" s="157">
        <v>100000</v>
      </c>
      <c r="E17" s="157"/>
      <c r="F17" s="157">
        <v>100000</v>
      </c>
      <c r="G17" s="157"/>
      <c r="H17" s="157"/>
      <c r="I17" s="157"/>
      <c r="J17" s="157"/>
      <c r="K17" s="157"/>
      <c r="L17" s="157"/>
      <c r="M17" s="157"/>
      <c r="N17" s="157"/>
      <c r="O17" s="157"/>
    </row>
    <row r="18" ht="52.5" customHeight="1" spans="1:15">
      <c r="A18" s="193" t="s">
        <v>95</v>
      </c>
      <c r="B18" s="193" t="s">
        <v>96</v>
      </c>
      <c r="C18" s="157">
        <v>104000</v>
      </c>
      <c r="D18" s="157">
        <v>104000</v>
      </c>
      <c r="E18" s="157"/>
      <c r="F18" s="157">
        <v>104000</v>
      </c>
      <c r="G18" s="157"/>
      <c r="H18" s="157"/>
      <c r="I18" s="157"/>
      <c r="J18" s="157"/>
      <c r="K18" s="157"/>
      <c r="L18" s="157"/>
      <c r="M18" s="157"/>
      <c r="N18" s="157"/>
      <c r="O18" s="157"/>
    </row>
    <row r="19" ht="52.5" customHeight="1" spans="1:15">
      <c r="A19" s="193" t="s">
        <v>97</v>
      </c>
      <c r="B19" s="193" t="s">
        <v>98</v>
      </c>
      <c r="C19" s="157">
        <v>50000</v>
      </c>
      <c r="D19" s="157">
        <v>50000</v>
      </c>
      <c r="E19" s="157"/>
      <c r="F19" s="157">
        <v>50000</v>
      </c>
      <c r="G19" s="157"/>
      <c r="H19" s="157"/>
      <c r="I19" s="157"/>
      <c r="J19" s="157"/>
      <c r="K19" s="157"/>
      <c r="L19" s="157"/>
      <c r="M19" s="157"/>
      <c r="N19" s="157"/>
      <c r="O19" s="157"/>
    </row>
    <row r="20" ht="52.5" customHeight="1" spans="1:15">
      <c r="A20" s="193" t="s">
        <v>99</v>
      </c>
      <c r="B20" s="193" t="s">
        <v>100</v>
      </c>
      <c r="C20" s="157">
        <v>196000</v>
      </c>
      <c r="D20" s="157">
        <v>196000</v>
      </c>
      <c r="E20" s="157"/>
      <c r="F20" s="157">
        <v>196000</v>
      </c>
      <c r="G20" s="157"/>
      <c r="H20" s="157"/>
      <c r="I20" s="157"/>
      <c r="J20" s="157"/>
      <c r="K20" s="157"/>
      <c r="L20" s="157"/>
      <c r="M20" s="157"/>
      <c r="N20" s="157"/>
      <c r="O20" s="157"/>
    </row>
    <row r="21" ht="52.5" customHeight="1" spans="1:15">
      <c r="A21" s="193" t="s">
        <v>101</v>
      </c>
      <c r="B21" s="193" t="s">
        <v>102</v>
      </c>
      <c r="C21" s="157">
        <v>526566.74</v>
      </c>
      <c r="D21" s="157">
        <v>400911.64</v>
      </c>
      <c r="E21" s="157">
        <v>400911.64</v>
      </c>
      <c r="F21" s="157"/>
      <c r="G21" s="157"/>
      <c r="H21" s="157"/>
      <c r="I21" s="157"/>
      <c r="J21" s="157">
        <v>125655.1</v>
      </c>
      <c r="K21" s="157">
        <v>125655.1</v>
      </c>
      <c r="L21" s="157"/>
      <c r="M21" s="157"/>
      <c r="N21" s="157"/>
      <c r="O21" s="157"/>
    </row>
    <row r="22" ht="52.5" customHeight="1" spans="1:15">
      <c r="A22" s="191" t="s">
        <v>103</v>
      </c>
      <c r="B22" s="191" t="s">
        <v>104</v>
      </c>
      <c r="C22" s="157">
        <v>1270395.86</v>
      </c>
      <c r="D22" s="157">
        <v>1260395.86</v>
      </c>
      <c r="E22" s="157">
        <v>985384.66</v>
      </c>
      <c r="F22" s="157">
        <v>275011.2</v>
      </c>
      <c r="G22" s="157"/>
      <c r="H22" s="157"/>
      <c r="I22" s="157"/>
      <c r="J22" s="157">
        <v>10000</v>
      </c>
      <c r="K22" s="157"/>
      <c r="L22" s="157"/>
      <c r="M22" s="157"/>
      <c r="N22" s="157"/>
      <c r="O22" s="157">
        <v>10000</v>
      </c>
    </row>
    <row r="23" ht="52.5" customHeight="1" spans="1:15">
      <c r="A23" s="192" t="s">
        <v>105</v>
      </c>
      <c r="B23" s="192" t="s">
        <v>106</v>
      </c>
      <c r="C23" s="157">
        <v>18605.68</v>
      </c>
      <c r="D23" s="157">
        <v>8605.68</v>
      </c>
      <c r="E23" s="157">
        <v>8605.68</v>
      </c>
      <c r="F23" s="157"/>
      <c r="G23" s="157"/>
      <c r="H23" s="157"/>
      <c r="I23" s="157"/>
      <c r="J23" s="157">
        <v>10000</v>
      </c>
      <c r="K23" s="157"/>
      <c r="L23" s="157"/>
      <c r="M23" s="157"/>
      <c r="N23" s="157"/>
      <c r="O23" s="157">
        <v>10000</v>
      </c>
    </row>
    <row r="24" ht="52.5" customHeight="1" spans="1:15">
      <c r="A24" s="193" t="s">
        <v>107</v>
      </c>
      <c r="B24" s="193" t="s">
        <v>108</v>
      </c>
      <c r="C24" s="157">
        <v>18605.68</v>
      </c>
      <c r="D24" s="157">
        <v>8605.68</v>
      </c>
      <c r="E24" s="157">
        <v>8605.68</v>
      </c>
      <c r="F24" s="157"/>
      <c r="G24" s="157"/>
      <c r="H24" s="157"/>
      <c r="I24" s="157"/>
      <c r="J24" s="157">
        <v>10000</v>
      </c>
      <c r="K24" s="157"/>
      <c r="L24" s="157"/>
      <c r="M24" s="157"/>
      <c r="N24" s="157"/>
      <c r="O24" s="157">
        <v>10000</v>
      </c>
    </row>
    <row r="25" ht="52.5" customHeight="1" spans="1:15">
      <c r="A25" s="192" t="s">
        <v>109</v>
      </c>
      <c r="B25" s="192" t="s">
        <v>110</v>
      </c>
      <c r="C25" s="157">
        <v>972327.34</v>
      </c>
      <c r="D25" s="157">
        <v>972327.34</v>
      </c>
      <c r="E25" s="157">
        <v>972327.34</v>
      </c>
      <c r="F25" s="157"/>
      <c r="G25" s="157"/>
      <c r="H25" s="157"/>
      <c r="I25" s="157"/>
      <c r="J25" s="157"/>
      <c r="K25" s="157"/>
      <c r="L25" s="157"/>
      <c r="M25" s="157"/>
      <c r="N25" s="157"/>
      <c r="O25" s="157"/>
    </row>
    <row r="26" ht="52.5" customHeight="1" spans="1:15">
      <c r="A26" s="193" t="s">
        <v>111</v>
      </c>
      <c r="B26" s="193" t="s">
        <v>112</v>
      </c>
      <c r="C26" s="157">
        <v>205876.25</v>
      </c>
      <c r="D26" s="157">
        <v>205876.25</v>
      </c>
      <c r="E26" s="157">
        <v>205876.25</v>
      </c>
      <c r="F26" s="157"/>
      <c r="G26" s="157"/>
      <c r="H26" s="157"/>
      <c r="I26" s="157"/>
      <c r="J26" s="157"/>
      <c r="K26" s="157"/>
      <c r="L26" s="157"/>
      <c r="M26" s="157"/>
      <c r="N26" s="157"/>
      <c r="O26" s="157"/>
    </row>
    <row r="27" ht="52.5" customHeight="1" spans="1:15">
      <c r="A27" s="193" t="s">
        <v>113</v>
      </c>
      <c r="B27" s="193" t="s">
        <v>114</v>
      </c>
      <c r="C27" s="157">
        <v>656054.4</v>
      </c>
      <c r="D27" s="157">
        <v>656054.4</v>
      </c>
      <c r="E27" s="157">
        <v>656054.4</v>
      </c>
      <c r="F27" s="157"/>
      <c r="G27" s="157"/>
      <c r="H27" s="157"/>
      <c r="I27" s="157"/>
      <c r="J27" s="157"/>
      <c r="K27" s="157"/>
      <c r="L27" s="157"/>
      <c r="M27" s="157"/>
      <c r="N27" s="157"/>
      <c r="O27" s="157"/>
    </row>
    <row r="28" ht="52.5" customHeight="1" spans="1:15">
      <c r="A28" s="193" t="s">
        <v>115</v>
      </c>
      <c r="B28" s="193" t="s">
        <v>116</v>
      </c>
      <c r="C28" s="157">
        <v>110396.69</v>
      </c>
      <c r="D28" s="157">
        <v>110396.69</v>
      </c>
      <c r="E28" s="157">
        <v>110396.69</v>
      </c>
      <c r="F28" s="157"/>
      <c r="G28" s="157"/>
      <c r="H28" s="157"/>
      <c r="I28" s="157"/>
      <c r="J28" s="157"/>
      <c r="K28" s="157"/>
      <c r="L28" s="157"/>
      <c r="M28" s="157"/>
      <c r="N28" s="157"/>
      <c r="O28" s="157"/>
    </row>
    <row r="29" ht="52.5" customHeight="1" spans="1:15">
      <c r="A29" s="192" t="s">
        <v>117</v>
      </c>
      <c r="B29" s="192" t="s">
        <v>118</v>
      </c>
      <c r="C29" s="157">
        <v>275011.2</v>
      </c>
      <c r="D29" s="157">
        <v>275011.2</v>
      </c>
      <c r="E29" s="157"/>
      <c r="F29" s="157">
        <v>275011.2</v>
      </c>
      <c r="G29" s="157"/>
      <c r="H29" s="157"/>
      <c r="I29" s="157"/>
      <c r="J29" s="157"/>
      <c r="K29" s="157"/>
      <c r="L29" s="157"/>
      <c r="M29" s="157"/>
      <c r="N29" s="157"/>
      <c r="O29" s="157"/>
    </row>
    <row r="30" ht="52.5" customHeight="1" spans="1:15">
      <c r="A30" s="193" t="s">
        <v>119</v>
      </c>
      <c r="B30" s="193" t="s">
        <v>120</v>
      </c>
      <c r="C30" s="157">
        <v>275011.2</v>
      </c>
      <c r="D30" s="157">
        <v>275011.2</v>
      </c>
      <c r="E30" s="157"/>
      <c r="F30" s="157">
        <v>275011.2</v>
      </c>
      <c r="G30" s="157"/>
      <c r="H30" s="157"/>
      <c r="I30" s="157"/>
      <c r="J30" s="157"/>
      <c r="K30" s="157"/>
      <c r="L30" s="157"/>
      <c r="M30" s="157"/>
      <c r="N30" s="157"/>
      <c r="O30" s="157"/>
    </row>
    <row r="31" ht="52.5" customHeight="1" spans="1:15">
      <c r="A31" s="192" t="s">
        <v>121</v>
      </c>
      <c r="B31" s="192" t="s">
        <v>122</v>
      </c>
      <c r="C31" s="157">
        <v>4451.64</v>
      </c>
      <c r="D31" s="157">
        <v>4451.64</v>
      </c>
      <c r="E31" s="157">
        <v>4451.64</v>
      </c>
      <c r="F31" s="157"/>
      <c r="G31" s="157"/>
      <c r="H31" s="157"/>
      <c r="I31" s="157"/>
      <c r="J31" s="157"/>
      <c r="K31" s="157"/>
      <c r="L31" s="157"/>
      <c r="M31" s="157"/>
      <c r="N31" s="157"/>
      <c r="O31" s="157"/>
    </row>
    <row r="32" ht="52.5" customHeight="1" spans="1:15">
      <c r="A32" s="193" t="s">
        <v>123</v>
      </c>
      <c r="B32" s="193" t="s">
        <v>122</v>
      </c>
      <c r="C32" s="157">
        <v>4451.64</v>
      </c>
      <c r="D32" s="157">
        <v>4451.64</v>
      </c>
      <c r="E32" s="157">
        <v>4451.64</v>
      </c>
      <c r="F32" s="157"/>
      <c r="G32" s="157"/>
      <c r="H32" s="157"/>
      <c r="I32" s="157"/>
      <c r="J32" s="157"/>
      <c r="K32" s="157"/>
      <c r="L32" s="157"/>
      <c r="M32" s="157"/>
      <c r="N32" s="157"/>
      <c r="O32" s="157"/>
    </row>
    <row r="33" ht="52.5" customHeight="1" spans="1:15">
      <c r="A33" s="191" t="s">
        <v>124</v>
      </c>
      <c r="B33" s="191" t="s">
        <v>125</v>
      </c>
      <c r="C33" s="157">
        <v>274921.76</v>
      </c>
      <c r="D33" s="157">
        <v>274921.76</v>
      </c>
      <c r="E33" s="157">
        <v>274921.76</v>
      </c>
      <c r="F33" s="157"/>
      <c r="G33" s="157"/>
      <c r="H33" s="157"/>
      <c r="I33" s="157"/>
      <c r="J33" s="157"/>
      <c r="K33" s="157"/>
      <c r="L33" s="157"/>
      <c r="M33" s="157"/>
      <c r="N33" s="157"/>
      <c r="O33" s="157"/>
    </row>
    <row r="34" ht="52.5" customHeight="1" spans="1:15">
      <c r="A34" s="192" t="s">
        <v>126</v>
      </c>
      <c r="B34" s="192" t="s">
        <v>127</v>
      </c>
      <c r="C34" s="157">
        <v>274921.76</v>
      </c>
      <c r="D34" s="157">
        <v>274921.76</v>
      </c>
      <c r="E34" s="157">
        <v>274921.76</v>
      </c>
      <c r="F34" s="157"/>
      <c r="G34" s="157"/>
      <c r="H34" s="157"/>
      <c r="I34" s="157"/>
      <c r="J34" s="157"/>
      <c r="K34" s="157"/>
      <c r="L34" s="157"/>
      <c r="M34" s="157"/>
      <c r="N34" s="157"/>
      <c r="O34" s="157"/>
    </row>
    <row r="35" ht="52.5" customHeight="1" spans="1:15">
      <c r="A35" s="193" t="s">
        <v>128</v>
      </c>
      <c r="B35" s="193" t="s">
        <v>129</v>
      </c>
      <c r="C35" s="157">
        <v>222720.48</v>
      </c>
      <c r="D35" s="157">
        <v>222720.48</v>
      </c>
      <c r="E35" s="157">
        <v>222720.48</v>
      </c>
      <c r="F35" s="157"/>
      <c r="G35" s="157"/>
      <c r="H35" s="157"/>
      <c r="I35" s="157"/>
      <c r="J35" s="157"/>
      <c r="K35" s="157"/>
      <c r="L35" s="157"/>
      <c r="M35" s="157"/>
      <c r="N35" s="157"/>
      <c r="O35" s="157"/>
    </row>
    <row r="36" ht="52.5" customHeight="1" spans="1:15">
      <c r="A36" s="193" t="s">
        <v>130</v>
      </c>
      <c r="B36" s="193" t="s">
        <v>131</v>
      </c>
      <c r="C36" s="157">
        <v>23299.92</v>
      </c>
      <c r="D36" s="157">
        <v>23299.92</v>
      </c>
      <c r="E36" s="157">
        <v>23299.92</v>
      </c>
      <c r="F36" s="157"/>
      <c r="G36" s="157"/>
      <c r="H36" s="157"/>
      <c r="I36" s="157"/>
      <c r="J36" s="157"/>
      <c r="K36" s="157"/>
      <c r="L36" s="157"/>
      <c r="M36" s="157"/>
      <c r="N36" s="157"/>
      <c r="O36" s="157"/>
    </row>
    <row r="37" ht="52.5" customHeight="1" spans="1:15">
      <c r="A37" s="193" t="s">
        <v>132</v>
      </c>
      <c r="B37" s="193" t="s">
        <v>133</v>
      </c>
      <c r="C37" s="157">
        <v>28901.36</v>
      </c>
      <c r="D37" s="157">
        <v>28901.36</v>
      </c>
      <c r="E37" s="157">
        <v>28901.36</v>
      </c>
      <c r="F37" s="157"/>
      <c r="G37" s="157"/>
      <c r="H37" s="157"/>
      <c r="I37" s="157"/>
      <c r="J37" s="157"/>
      <c r="K37" s="157"/>
      <c r="L37" s="157"/>
      <c r="M37" s="157"/>
      <c r="N37" s="157"/>
      <c r="O37" s="157"/>
    </row>
    <row r="38" ht="52.5" customHeight="1" spans="1:15">
      <c r="A38" s="191" t="s">
        <v>134</v>
      </c>
      <c r="B38" s="191" t="s">
        <v>135</v>
      </c>
      <c r="C38" s="157">
        <v>492040.8</v>
      </c>
      <c r="D38" s="157">
        <v>492040.8</v>
      </c>
      <c r="E38" s="157">
        <v>492040.8</v>
      </c>
      <c r="F38" s="157"/>
      <c r="G38" s="157"/>
      <c r="H38" s="157"/>
      <c r="I38" s="157"/>
      <c r="J38" s="157"/>
      <c r="K38" s="157"/>
      <c r="L38" s="157"/>
      <c r="M38" s="157"/>
      <c r="N38" s="157"/>
      <c r="O38" s="157"/>
    </row>
    <row r="39" ht="52.5" customHeight="1" spans="1:15">
      <c r="A39" s="192" t="s">
        <v>136</v>
      </c>
      <c r="B39" s="192" t="s">
        <v>137</v>
      </c>
      <c r="C39" s="157">
        <v>492040.8</v>
      </c>
      <c r="D39" s="157">
        <v>492040.8</v>
      </c>
      <c r="E39" s="157">
        <v>492040.8</v>
      </c>
      <c r="F39" s="157"/>
      <c r="G39" s="157"/>
      <c r="H39" s="157"/>
      <c r="I39" s="157"/>
      <c r="J39" s="157"/>
      <c r="K39" s="157"/>
      <c r="L39" s="157"/>
      <c r="M39" s="157"/>
      <c r="N39" s="157"/>
      <c r="O39" s="157"/>
    </row>
    <row r="40" ht="52.5" customHeight="1" spans="1:15">
      <c r="A40" s="193" t="s">
        <v>138</v>
      </c>
      <c r="B40" s="193" t="s">
        <v>139</v>
      </c>
      <c r="C40" s="157">
        <v>492040.8</v>
      </c>
      <c r="D40" s="157">
        <v>492040.8</v>
      </c>
      <c r="E40" s="157">
        <v>492040.8</v>
      </c>
      <c r="F40" s="157"/>
      <c r="G40" s="157"/>
      <c r="H40" s="157"/>
      <c r="I40" s="157"/>
      <c r="J40" s="157"/>
      <c r="K40" s="157"/>
      <c r="L40" s="157"/>
      <c r="M40" s="157"/>
      <c r="N40" s="157"/>
      <c r="O40" s="157"/>
    </row>
    <row r="41" ht="30" customHeight="1" spans="1:15">
      <c r="A41" s="190" t="s">
        <v>30</v>
      </c>
      <c r="B41" s="190"/>
      <c r="C41" s="157">
        <v>8197220.34</v>
      </c>
      <c r="D41" s="157">
        <v>8040765.24</v>
      </c>
      <c r="E41" s="157">
        <v>7200794.04</v>
      </c>
      <c r="F41" s="157">
        <v>839971.2</v>
      </c>
      <c r="G41" s="157"/>
      <c r="H41" s="157"/>
      <c r="I41" s="157"/>
      <c r="J41" s="157">
        <v>156455.1</v>
      </c>
      <c r="K41" s="157">
        <v>125655.1</v>
      </c>
      <c r="L41" s="157"/>
      <c r="M41" s="157"/>
      <c r="N41" s="157"/>
      <c r="O41" s="157">
        <v>30800</v>
      </c>
    </row>
  </sheetData>
  <mergeCells count="13">
    <mergeCell ref="N1:O1"/>
    <mergeCell ref="A2:O2"/>
    <mergeCell ref="A3:F3"/>
    <mergeCell ref="N3:O3"/>
    <mergeCell ref="D4:F4"/>
    <mergeCell ref="J4:O4"/>
    <mergeCell ref="A41:B41"/>
    <mergeCell ref="A4:A5"/>
    <mergeCell ref="B4:B5"/>
    <mergeCell ref="C4:C5"/>
    <mergeCell ref="G4:G5"/>
    <mergeCell ref="H4:H5"/>
    <mergeCell ref="I4:I5"/>
  </mergeCells>
  <pageMargins left="0.75" right="0.75" top="1" bottom="1" header="0.5" footer="0.5"/>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D36"/>
  <sheetViews>
    <sheetView showZeros="0" topLeftCell="A13" workbookViewId="0">
      <selection activeCell="A1" sqref="A1"/>
    </sheetView>
  </sheetViews>
  <sheetFormatPr defaultColWidth="9.14" defaultRowHeight="14.25" customHeight="1" outlineLevelCol="3"/>
  <cols>
    <col min="1" max="1" width="32.7733333333333" customWidth="1"/>
    <col min="2" max="2" width="23.9133333333333" customWidth="1"/>
    <col min="3" max="3" width="35.4733333333333" customWidth="1"/>
    <col min="4" max="4" width="36.42" customWidth="1"/>
  </cols>
  <sheetData>
    <row r="1" ht="17.25" customHeight="1" spans="1:4">
      <c r="A1" s="179"/>
      <c r="B1" s="179"/>
      <c r="C1" s="179"/>
      <c r="D1" s="98" t="s">
        <v>140</v>
      </c>
    </row>
    <row r="2" ht="30.75" customHeight="1" spans="1:4">
      <c r="A2" s="180" t="str">
        <f>"2026"&amp;"年部门财政拨款收支预算总表"</f>
        <v>2026年部门财政拨款收支预算总表</v>
      </c>
      <c r="B2" s="180"/>
      <c r="C2" s="180"/>
      <c r="D2" s="180"/>
    </row>
    <row r="3" ht="18.75" customHeight="1" spans="1:4">
      <c r="A3" s="31" t="str">
        <f>"单位名称："&amp;"梁河县司法局"</f>
        <v>单位名称：梁河县司法局</v>
      </c>
      <c r="B3" s="181"/>
      <c r="C3" s="181"/>
      <c r="D3" s="99" t="s">
        <v>1</v>
      </c>
    </row>
    <row r="4" ht="19.5" customHeight="1" spans="1:4">
      <c r="A4" s="25" t="s">
        <v>141</v>
      </c>
      <c r="B4" s="27"/>
      <c r="C4" s="25" t="s">
        <v>142</v>
      </c>
      <c r="D4" s="27"/>
    </row>
    <row r="5" ht="21.75" customHeight="1" spans="1:4">
      <c r="A5" s="71" t="s">
        <v>143</v>
      </c>
      <c r="B5" s="7" t="s">
        <v>5</v>
      </c>
      <c r="C5" s="71" t="s">
        <v>144</v>
      </c>
      <c r="D5" s="7" t="s">
        <v>5</v>
      </c>
    </row>
    <row r="6" ht="17.25" customHeight="1" spans="1:4">
      <c r="A6" s="73"/>
      <c r="B6" s="11"/>
      <c r="C6" s="73"/>
      <c r="D6" s="11"/>
    </row>
    <row r="7" ht="19.5" customHeight="1" spans="1:4">
      <c r="A7" s="93" t="s">
        <v>145</v>
      </c>
      <c r="B7" s="28">
        <v>8040765.24</v>
      </c>
      <c r="C7" s="93" t="s">
        <v>146</v>
      </c>
      <c r="D7" s="28">
        <v>8040765.24</v>
      </c>
    </row>
    <row r="8" ht="19.5" customHeight="1" spans="1:4">
      <c r="A8" s="93" t="s">
        <v>147</v>
      </c>
      <c r="B8" s="28">
        <v>8040765.24</v>
      </c>
      <c r="C8" s="182" t="str">
        <f>"（"&amp;"一"&amp;"）"&amp;"一般公共服务支出"</f>
        <v>（一）一般公共服务支出</v>
      </c>
      <c r="D8" s="28">
        <v>38010</v>
      </c>
    </row>
    <row r="9" ht="19.5" customHeight="1" spans="1:4">
      <c r="A9" s="183" t="s">
        <v>148</v>
      </c>
      <c r="B9" s="28"/>
      <c r="C9" s="182" t="str">
        <f>"（"&amp;"二"&amp;"）"&amp;"公共安全支出"</f>
        <v>（二）公共安全支出</v>
      </c>
      <c r="D9" s="28">
        <v>5975396.82</v>
      </c>
    </row>
    <row r="10" ht="19.5" customHeight="1" spans="1:4">
      <c r="A10" s="183" t="s">
        <v>149</v>
      </c>
      <c r="B10" s="28"/>
      <c r="C10" s="182" t="str">
        <f>"（"&amp;"三"&amp;"）"&amp;"社会保障和就业支出"</f>
        <v>（三）社会保障和就业支出</v>
      </c>
      <c r="D10" s="28">
        <v>1260395.86</v>
      </c>
    </row>
    <row r="11" ht="19.5" customHeight="1" spans="1:4">
      <c r="A11" s="183" t="s">
        <v>150</v>
      </c>
      <c r="B11" s="28"/>
      <c r="C11" s="182" t="str">
        <f>"（"&amp;"四"&amp;"）"&amp;"卫生健康支出"</f>
        <v>（四）卫生健康支出</v>
      </c>
      <c r="D11" s="28">
        <v>274921.76</v>
      </c>
    </row>
    <row r="12" ht="19.5" customHeight="1" spans="1:4">
      <c r="A12" s="183" t="s">
        <v>147</v>
      </c>
      <c r="B12" s="28"/>
      <c r="C12" s="182" t="str">
        <f>"（"&amp;"五"&amp;"）"&amp;"住房保障支出"</f>
        <v>（五）住房保障支出</v>
      </c>
      <c r="D12" s="28">
        <v>492040.8</v>
      </c>
    </row>
    <row r="13" ht="19.5" customHeight="1" spans="1:4">
      <c r="A13" s="183" t="s">
        <v>148</v>
      </c>
      <c r="B13" s="28"/>
      <c r="C13" s="182"/>
      <c r="D13" s="28"/>
    </row>
    <row r="14" ht="19.5" customHeight="1" spans="1:4">
      <c r="A14" s="183" t="s">
        <v>149</v>
      </c>
      <c r="B14" s="28"/>
      <c r="C14" s="182"/>
      <c r="D14" s="28"/>
    </row>
    <row r="15" ht="19.5" customHeight="1" spans="1:4">
      <c r="A15" s="184"/>
      <c r="B15" s="28"/>
      <c r="C15" s="182"/>
      <c r="D15" s="28"/>
    </row>
    <row r="16" ht="19.5" customHeight="1" spans="1:4">
      <c r="A16" s="184"/>
      <c r="B16" s="28"/>
      <c r="C16" s="182"/>
      <c r="D16" s="28"/>
    </row>
    <row r="17" ht="19.5" customHeight="1" spans="1:4">
      <c r="A17" s="184"/>
      <c r="B17" s="28"/>
      <c r="C17" s="182"/>
      <c r="D17" s="28"/>
    </row>
    <row r="18" ht="19.5" customHeight="1" spans="1:4">
      <c r="A18" s="184"/>
      <c r="B18" s="28"/>
      <c r="C18" s="182"/>
      <c r="D18" s="28"/>
    </row>
    <row r="19" ht="19.5" customHeight="1" spans="1:4">
      <c r="A19" s="184"/>
      <c r="B19" s="28"/>
      <c r="C19" s="182"/>
      <c r="D19" s="28"/>
    </row>
    <row r="20" ht="19.5" customHeight="1" spans="1:4">
      <c r="A20" s="93"/>
      <c r="B20" s="28"/>
      <c r="C20" s="182"/>
      <c r="D20" s="28"/>
    </row>
    <row r="21" ht="19.5" customHeight="1" spans="1:4">
      <c r="A21" s="93"/>
      <c r="B21" s="28"/>
      <c r="C21" s="93"/>
      <c r="D21" s="28"/>
    </row>
    <row r="22" ht="19.5" customHeight="1" spans="1:4">
      <c r="A22" s="93"/>
      <c r="B22" s="28"/>
      <c r="C22" s="93"/>
      <c r="D22" s="28"/>
    </row>
    <row r="23" ht="19.5" customHeight="1" spans="1:4">
      <c r="A23" s="93"/>
      <c r="B23" s="28"/>
      <c r="C23" s="93"/>
      <c r="D23" s="28"/>
    </row>
    <row r="24" ht="19.5" customHeight="1" spans="1:4">
      <c r="A24" s="93"/>
      <c r="B24" s="28"/>
      <c r="C24" s="93"/>
      <c r="D24" s="28"/>
    </row>
    <row r="25" ht="19.5" customHeight="1" spans="1:4">
      <c r="A25" s="93"/>
      <c r="B25" s="28"/>
      <c r="C25" s="93"/>
      <c r="D25" s="28"/>
    </row>
    <row r="26" ht="19.5" customHeight="1" spans="1:4">
      <c r="A26" s="182"/>
      <c r="B26" s="28"/>
      <c r="C26" s="93"/>
      <c r="D26" s="28"/>
    </row>
    <row r="27" ht="19.5" customHeight="1" spans="1:4">
      <c r="A27" s="93"/>
      <c r="B27" s="28"/>
      <c r="C27" s="93"/>
      <c r="D27" s="28"/>
    </row>
    <row r="28" customHeight="1" spans="1:4">
      <c r="A28" s="93"/>
      <c r="B28" s="28"/>
      <c r="C28" s="183"/>
      <c r="D28" s="28"/>
    </row>
    <row r="29" ht="19.5" customHeight="1" spans="1:4">
      <c r="A29" s="93"/>
      <c r="B29" s="28"/>
      <c r="C29" s="93"/>
      <c r="D29" s="28"/>
    </row>
    <row r="30" ht="19.5" customHeight="1" spans="1:4">
      <c r="A30" s="182"/>
      <c r="B30" s="28"/>
      <c r="C30" s="93"/>
      <c r="D30" s="28"/>
    </row>
    <row r="31" ht="18" customHeight="1" spans="1:4">
      <c r="A31" s="182"/>
      <c r="B31" s="28"/>
      <c r="C31" s="93"/>
      <c r="D31" s="28"/>
    </row>
    <row r="32" ht="18" customHeight="1" spans="1:4">
      <c r="A32" s="182"/>
      <c r="B32" s="28"/>
      <c r="C32" s="183"/>
      <c r="D32" s="28"/>
    </row>
    <row r="33" ht="18" customHeight="1" spans="1:4">
      <c r="A33" s="182"/>
      <c r="B33" s="28"/>
      <c r="C33" s="183"/>
      <c r="D33" s="28"/>
    </row>
    <row r="34" ht="19.5" customHeight="1" spans="1:4">
      <c r="A34" s="182"/>
      <c r="B34" s="185"/>
      <c r="C34" s="93"/>
      <c r="D34" s="185"/>
    </row>
    <row r="35" ht="19.5" customHeight="1" spans="1:4">
      <c r="A35" s="182"/>
      <c r="B35" s="28"/>
      <c r="C35" s="93" t="s">
        <v>151</v>
      </c>
      <c r="D35" s="28"/>
    </row>
    <row r="36" ht="19.5" customHeight="1" spans="1:4">
      <c r="A36" s="186" t="s">
        <v>24</v>
      </c>
      <c r="B36" s="28">
        <v>8040765.24</v>
      </c>
      <c r="C36" s="186" t="s">
        <v>25</v>
      </c>
      <c r="D36" s="28">
        <v>8040765.24</v>
      </c>
    </row>
  </sheetData>
  <mergeCells count="8">
    <mergeCell ref="A2:D2"/>
    <mergeCell ref="A3:B3"/>
    <mergeCell ref="A4:B4"/>
    <mergeCell ref="C4:D4"/>
    <mergeCell ref="A5:A6"/>
    <mergeCell ref="B5:B6"/>
    <mergeCell ref="C5:C6"/>
    <mergeCell ref="D5:D6"/>
  </mergeCells>
  <pageMargins left="0.75" right="0.75" top="1" bottom="1" header="0.5" footer="0.5"/>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G41"/>
  <sheetViews>
    <sheetView showZeros="0" workbookViewId="0">
      <selection activeCell="H1" sqref="H$1:H$1048576"/>
    </sheetView>
  </sheetViews>
  <sheetFormatPr defaultColWidth="10.2866666666667" defaultRowHeight="15" customHeight="1" outlineLevelCol="6"/>
  <cols>
    <col min="1" max="1" width="26.34" customWidth="1"/>
    <col min="2" max="2" width="24.6266666666667" customWidth="1"/>
    <col min="3" max="7" width="19.2866666666667" customWidth="1"/>
  </cols>
  <sheetData>
    <row r="1" ht="18.75" customHeight="1" spans="1:7">
      <c r="A1" s="145"/>
      <c r="B1" s="145"/>
      <c r="C1" s="145"/>
      <c r="D1" s="145"/>
      <c r="E1" s="145"/>
      <c r="F1" s="145"/>
      <c r="G1" s="149" t="s">
        <v>152</v>
      </c>
    </row>
    <row r="2" ht="33" customHeight="1" spans="1:7">
      <c r="A2" s="172" t="str">
        <f>"2026"&amp;"年一般公共预算支出预算表（按功能科目分类）"</f>
        <v>2026年一般公共预算支出预算表（按功能科目分类）</v>
      </c>
      <c r="B2" s="172"/>
      <c r="C2" s="172"/>
      <c r="D2" s="172"/>
      <c r="E2" s="172"/>
      <c r="F2" s="172"/>
      <c r="G2" s="172"/>
    </row>
    <row r="3" ht="18.75" customHeight="1" spans="1:7">
      <c r="A3" s="173" t="str">
        <f>"单位名称："&amp;"梁河县司法局"</f>
        <v>单位名称：梁河县司法局</v>
      </c>
      <c r="B3" s="173"/>
      <c r="C3" s="145"/>
      <c r="D3" s="145"/>
      <c r="E3" s="145"/>
      <c r="F3" s="145"/>
      <c r="G3" s="149" t="s">
        <v>1</v>
      </c>
    </row>
    <row r="4" ht="18.75" customHeight="1" spans="1:7">
      <c r="A4" s="174" t="s">
        <v>153</v>
      </c>
      <c r="B4" s="174"/>
      <c r="C4" s="174" t="s">
        <v>30</v>
      </c>
      <c r="D4" s="174" t="s">
        <v>52</v>
      </c>
      <c r="E4" s="174"/>
      <c r="F4" s="174"/>
      <c r="G4" s="174" t="s">
        <v>53</v>
      </c>
    </row>
    <row r="5" ht="18.75" customHeight="1" spans="1:7">
      <c r="A5" s="174" t="s">
        <v>48</v>
      </c>
      <c r="B5" s="174" t="s">
        <v>49</v>
      </c>
      <c r="C5" s="174"/>
      <c r="D5" s="174" t="s">
        <v>33</v>
      </c>
      <c r="E5" s="174" t="s">
        <v>154</v>
      </c>
      <c r="F5" s="174" t="s">
        <v>155</v>
      </c>
      <c r="G5" s="174"/>
    </row>
    <row r="6" ht="18.75" customHeight="1" spans="1:7">
      <c r="A6" s="174" t="s">
        <v>59</v>
      </c>
      <c r="B6" s="174" t="s">
        <v>60</v>
      </c>
      <c r="C6" s="174" t="s">
        <v>61</v>
      </c>
      <c r="D6" s="174" t="s">
        <v>62</v>
      </c>
      <c r="E6" s="174" t="s">
        <v>63</v>
      </c>
      <c r="F6" s="174" t="s">
        <v>64</v>
      </c>
      <c r="G6" s="174" t="s">
        <v>65</v>
      </c>
    </row>
    <row r="7" ht="18.75" customHeight="1" spans="1:7">
      <c r="A7" s="175" t="s">
        <v>74</v>
      </c>
      <c r="B7" s="175" t="s">
        <v>75</v>
      </c>
      <c r="C7" s="176">
        <v>38010</v>
      </c>
      <c r="D7" s="176">
        <v>23050</v>
      </c>
      <c r="E7" s="176"/>
      <c r="F7" s="176">
        <v>23050</v>
      </c>
      <c r="G7" s="176">
        <v>14960</v>
      </c>
    </row>
    <row r="8" ht="18.75" customHeight="1" outlineLevel="1" spans="1:7">
      <c r="A8" s="177" t="s">
        <v>76</v>
      </c>
      <c r="B8" s="177" t="s">
        <v>77</v>
      </c>
      <c r="C8" s="176">
        <v>34560</v>
      </c>
      <c r="D8" s="176">
        <v>19600</v>
      </c>
      <c r="E8" s="176"/>
      <c r="F8" s="176">
        <v>19600</v>
      </c>
      <c r="G8" s="176">
        <v>14960</v>
      </c>
    </row>
    <row r="9" ht="18.75" customHeight="1" outlineLevel="2" spans="1:7">
      <c r="A9" s="178" t="s">
        <v>78</v>
      </c>
      <c r="B9" s="178" t="s">
        <v>79</v>
      </c>
      <c r="C9" s="176">
        <v>34560</v>
      </c>
      <c r="D9" s="176">
        <v>19600</v>
      </c>
      <c r="E9" s="176"/>
      <c r="F9" s="176">
        <v>19600</v>
      </c>
      <c r="G9" s="176">
        <v>14960</v>
      </c>
    </row>
    <row r="10" ht="18.75" customHeight="1" outlineLevel="1" spans="1:7">
      <c r="A10" s="177" t="s">
        <v>80</v>
      </c>
      <c r="B10" s="177" t="s">
        <v>81</v>
      </c>
      <c r="C10" s="176">
        <v>3450</v>
      </c>
      <c r="D10" s="176">
        <v>3450</v>
      </c>
      <c r="E10" s="176"/>
      <c r="F10" s="176">
        <v>3450</v>
      </c>
      <c r="G10" s="176"/>
    </row>
    <row r="11" ht="18.75" customHeight="1" outlineLevel="2" spans="1:7">
      <c r="A11" s="178" t="s">
        <v>82</v>
      </c>
      <c r="B11" s="178" t="s">
        <v>81</v>
      </c>
      <c r="C11" s="176">
        <v>3450</v>
      </c>
      <c r="D11" s="176">
        <v>3450</v>
      </c>
      <c r="E11" s="176"/>
      <c r="F11" s="176">
        <v>3450</v>
      </c>
      <c r="G11" s="176"/>
    </row>
    <row r="12" ht="18.75" customHeight="1" spans="1:7">
      <c r="A12" s="175" t="s">
        <v>83</v>
      </c>
      <c r="B12" s="175" t="s">
        <v>84</v>
      </c>
      <c r="C12" s="176">
        <v>5975396.82</v>
      </c>
      <c r="D12" s="176">
        <v>5425396.82</v>
      </c>
      <c r="E12" s="176">
        <v>4887941.02</v>
      </c>
      <c r="F12" s="176">
        <v>537455.8</v>
      </c>
      <c r="G12" s="176">
        <v>550000</v>
      </c>
    </row>
    <row r="13" ht="18.75" customHeight="1" outlineLevel="1" spans="1:7">
      <c r="A13" s="177" t="s">
        <v>85</v>
      </c>
      <c r="B13" s="177" t="s">
        <v>86</v>
      </c>
      <c r="C13" s="176">
        <v>5975396.82</v>
      </c>
      <c r="D13" s="176">
        <v>5425396.82</v>
      </c>
      <c r="E13" s="176">
        <v>4887941.02</v>
      </c>
      <c r="F13" s="176">
        <v>537455.8</v>
      </c>
      <c r="G13" s="176">
        <v>550000</v>
      </c>
    </row>
    <row r="14" ht="18.75" customHeight="1" outlineLevel="2" spans="1:7">
      <c r="A14" s="178" t="s">
        <v>87</v>
      </c>
      <c r="B14" s="178" t="s">
        <v>88</v>
      </c>
      <c r="C14" s="176">
        <v>5024485.18</v>
      </c>
      <c r="D14" s="176">
        <v>5024485.18</v>
      </c>
      <c r="E14" s="176">
        <v>4512396.02</v>
      </c>
      <c r="F14" s="176">
        <v>512089.16</v>
      </c>
      <c r="G14" s="176"/>
    </row>
    <row r="15" ht="18.75" customHeight="1" outlineLevel="2" spans="1:7">
      <c r="A15" s="178" t="s">
        <v>89</v>
      </c>
      <c r="B15" s="178" t="s">
        <v>90</v>
      </c>
      <c r="C15" s="176">
        <v>50000</v>
      </c>
      <c r="D15" s="176"/>
      <c r="E15" s="176"/>
      <c r="F15" s="176"/>
      <c r="G15" s="176">
        <v>50000</v>
      </c>
    </row>
    <row r="16" ht="18.75" customHeight="1" outlineLevel="2" spans="1:7">
      <c r="A16" s="178" t="s">
        <v>91</v>
      </c>
      <c r="B16" s="178" t="s">
        <v>92</v>
      </c>
      <c r="C16" s="176">
        <v>50000</v>
      </c>
      <c r="D16" s="176"/>
      <c r="E16" s="176"/>
      <c r="F16" s="176"/>
      <c r="G16" s="176">
        <v>50000</v>
      </c>
    </row>
    <row r="17" ht="18.75" customHeight="1" outlineLevel="2" spans="1:7">
      <c r="A17" s="178" t="s">
        <v>93</v>
      </c>
      <c r="B17" s="178" t="s">
        <v>94</v>
      </c>
      <c r="C17" s="176">
        <v>100000</v>
      </c>
      <c r="D17" s="176"/>
      <c r="E17" s="176"/>
      <c r="F17" s="176"/>
      <c r="G17" s="176">
        <v>100000</v>
      </c>
    </row>
    <row r="18" ht="18.75" customHeight="1" outlineLevel="2" spans="1:7">
      <c r="A18" s="178" t="s">
        <v>95</v>
      </c>
      <c r="B18" s="178" t="s">
        <v>96</v>
      </c>
      <c r="C18" s="176">
        <v>104000</v>
      </c>
      <c r="D18" s="176"/>
      <c r="E18" s="176"/>
      <c r="F18" s="176"/>
      <c r="G18" s="176">
        <v>104000</v>
      </c>
    </row>
    <row r="19" ht="18.75" customHeight="1" outlineLevel="2" spans="1:7">
      <c r="A19" s="178" t="s">
        <v>97</v>
      </c>
      <c r="B19" s="178" t="s">
        <v>98</v>
      </c>
      <c r="C19" s="176">
        <v>50000</v>
      </c>
      <c r="D19" s="176"/>
      <c r="E19" s="176"/>
      <c r="F19" s="176"/>
      <c r="G19" s="176">
        <v>50000</v>
      </c>
    </row>
    <row r="20" ht="18.75" customHeight="1" outlineLevel="2" spans="1:7">
      <c r="A20" s="178" t="s">
        <v>99</v>
      </c>
      <c r="B20" s="178" t="s">
        <v>100</v>
      </c>
      <c r="C20" s="176">
        <v>196000</v>
      </c>
      <c r="D20" s="176"/>
      <c r="E20" s="176"/>
      <c r="F20" s="176"/>
      <c r="G20" s="176">
        <v>196000</v>
      </c>
    </row>
    <row r="21" ht="18.75" customHeight="1" outlineLevel="2" spans="1:7">
      <c r="A21" s="178" t="s">
        <v>101</v>
      </c>
      <c r="B21" s="178" t="s">
        <v>102</v>
      </c>
      <c r="C21" s="176">
        <v>400911.64</v>
      </c>
      <c r="D21" s="176">
        <v>400911.64</v>
      </c>
      <c r="E21" s="176">
        <v>375545</v>
      </c>
      <c r="F21" s="176">
        <v>25366.64</v>
      </c>
      <c r="G21" s="176"/>
    </row>
    <row r="22" ht="18.75" customHeight="1" spans="1:7">
      <c r="A22" s="175" t="s">
        <v>103</v>
      </c>
      <c r="B22" s="175" t="s">
        <v>104</v>
      </c>
      <c r="C22" s="176">
        <v>1260395.86</v>
      </c>
      <c r="D22" s="176">
        <v>985384.66</v>
      </c>
      <c r="E22" s="176">
        <v>975184.66</v>
      </c>
      <c r="F22" s="176">
        <v>10200</v>
      </c>
      <c r="G22" s="176">
        <v>275011.2</v>
      </c>
    </row>
    <row r="23" ht="18.75" customHeight="1" outlineLevel="1" spans="1:7">
      <c r="A23" s="177" t="s">
        <v>105</v>
      </c>
      <c r="B23" s="177" t="s">
        <v>106</v>
      </c>
      <c r="C23" s="176">
        <v>8605.68</v>
      </c>
      <c r="D23" s="176">
        <v>8605.68</v>
      </c>
      <c r="E23" s="176">
        <v>8605.68</v>
      </c>
      <c r="F23" s="176"/>
      <c r="G23" s="176"/>
    </row>
    <row r="24" ht="18.75" customHeight="1" outlineLevel="2" spans="1:7">
      <c r="A24" s="178" t="s">
        <v>107</v>
      </c>
      <c r="B24" s="178" t="s">
        <v>108</v>
      </c>
      <c r="C24" s="176">
        <v>8605.68</v>
      </c>
      <c r="D24" s="176">
        <v>8605.68</v>
      </c>
      <c r="E24" s="176">
        <v>8605.68</v>
      </c>
      <c r="F24" s="176"/>
      <c r="G24" s="176"/>
    </row>
    <row r="25" ht="18.75" customHeight="1" outlineLevel="1" spans="1:7">
      <c r="A25" s="177" t="s">
        <v>109</v>
      </c>
      <c r="B25" s="177" t="s">
        <v>110</v>
      </c>
      <c r="C25" s="176">
        <v>972327.34</v>
      </c>
      <c r="D25" s="176">
        <v>972327.34</v>
      </c>
      <c r="E25" s="176">
        <v>962127.34</v>
      </c>
      <c r="F25" s="176">
        <v>10200</v>
      </c>
      <c r="G25" s="176"/>
    </row>
    <row r="26" ht="18.75" customHeight="1" outlineLevel="2" spans="1:7">
      <c r="A26" s="178" t="s">
        <v>111</v>
      </c>
      <c r="B26" s="178" t="s">
        <v>112</v>
      </c>
      <c r="C26" s="176">
        <v>205876.25</v>
      </c>
      <c r="D26" s="176">
        <v>205876.25</v>
      </c>
      <c r="E26" s="176">
        <v>195676.25</v>
      </c>
      <c r="F26" s="176">
        <v>10200</v>
      </c>
      <c r="G26" s="176"/>
    </row>
    <row r="27" ht="18.75" customHeight="1" outlineLevel="2" spans="1:7">
      <c r="A27" s="178" t="s">
        <v>113</v>
      </c>
      <c r="B27" s="178" t="s">
        <v>114</v>
      </c>
      <c r="C27" s="176">
        <v>656054.4</v>
      </c>
      <c r="D27" s="176">
        <v>656054.4</v>
      </c>
      <c r="E27" s="176">
        <v>656054.4</v>
      </c>
      <c r="F27" s="176"/>
      <c r="G27" s="176"/>
    </row>
    <row r="28" ht="18.75" customHeight="1" outlineLevel="2" spans="1:7">
      <c r="A28" s="178" t="s">
        <v>115</v>
      </c>
      <c r="B28" s="178" t="s">
        <v>116</v>
      </c>
      <c r="C28" s="176">
        <v>110396.69</v>
      </c>
      <c r="D28" s="176">
        <v>110396.69</v>
      </c>
      <c r="E28" s="176">
        <v>110396.69</v>
      </c>
      <c r="F28" s="176"/>
      <c r="G28" s="176"/>
    </row>
    <row r="29" ht="18.75" customHeight="1" outlineLevel="1" spans="1:7">
      <c r="A29" s="177" t="s">
        <v>117</v>
      </c>
      <c r="B29" s="177" t="s">
        <v>118</v>
      </c>
      <c r="C29" s="176">
        <v>275011.2</v>
      </c>
      <c r="D29" s="176"/>
      <c r="E29" s="176"/>
      <c r="F29" s="176"/>
      <c r="G29" s="176">
        <v>275011.2</v>
      </c>
    </row>
    <row r="30" ht="18.75" customHeight="1" outlineLevel="2" spans="1:7">
      <c r="A30" s="178" t="s">
        <v>119</v>
      </c>
      <c r="B30" s="178" t="s">
        <v>120</v>
      </c>
      <c r="C30" s="176">
        <v>275011.2</v>
      </c>
      <c r="D30" s="176"/>
      <c r="E30" s="176"/>
      <c r="F30" s="176"/>
      <c r="G30" s="176">
        <v>275011.2</v>
      </c>
    </row>
    <row r="31" ht="18.75" customHeight="1" outlineLevel="1" spans="1:7">
      <c r="A31" s="177" t="s">
        <v>121</v>
      </c>
      <c r="B31" s="177" t="s">
        <v>122</v>
      </c>
      <c r="C31" s="176">
        <v>4451.64</v>
      </c>
      <c r="D31" s="176">
        <v>4451.64</v>
      </c>
      <c r="E31" s="176">
        <v>4451.64</v>
      </c>
      <c r="F31" s="176"/>
      <c r="G31" s="176"/>
    </row>
    <row r="32" ht="18.75" customHeight="1" outlineLevel="2" spans="1:7">
      <c r="A32" s="178" t="s">
        <v>123</v>
      </c>
      <c r="B32" s="178" t="s">
        <v>122</v>
      </c>
      <c r="C32" s="176">
        <v>4451.64</v>
      </c>
      <c r="D32" s="176">
        <v>4451.64</v>
      </c>
      <c r="E32" s="176">
        <v>4451.64</v>
      </c>
      <c r="F32" s="176"/>
      <c r="G32" s="176"/>
    </row>
    <row r="33" ht="18.75" customHeight="1" spans="1:7">
      <c r="A33" s="175" t="s">
        <v>124</v>
      </c>
      <c r="B33" s="175" t="s">
        <v>125</v>
      </c>
      <c r="C33" s="176">
        <v>274921.76</v>
      </c>
      <c r="D33" s="176">
        <v>274921.76</v>
      </c>
      <c r="E33" s="176">
        <v>274921.76</v>
      </c>
      <c r="F33" s="176"/>
      <c r="G33" s="176"/>
    </row>
    <row r="34" ht="18.75" customHeight="1" outlineLevel="1" spans="1:7">
      <c r="A34" s="177" t="s">
        <v>126</v>
      </c>
      <c r="B34" s="177" t="s">
        <v>127</v>
      </c>
      <c r="C34" s="176">
        <v>274921.76</v>
      </c>
      <c r="D34" s="176">
        <v>274921.76</v>
      </c>
      <c r="E34" s="176">
        <v>274921.76</v>
      </c>
      <c r="F34" s="176"/>
      <c r="G34" s="176"/>
    </row>
    <row r="35" ht="18.75" customHeight="1" outlineLevel="2" spans="1:7">
      <c r="A35" s="178" t="s">
        <v>128</v>
      </c>
      <c r="B35" s="178" t="s">
        <v>129</v>
      </c>
      <c r="C35" s="176">
        <v>222720.48</v>
      </c>
      <c r="D35" s="176">
        <v>222720.48</v>
      </c>
      <c r="E35" s="176">
        <v>222720.48</v>
      </c>
      <c r="F35" s="176"/>
      <c r="G35" s="176"/>
    </row>
    <row r="36" ht="18.75" customHeight="1" outlineLevel="2" spans="1:7">
      <c r="A36" s="178" t="s">
        <v>130</v>
      </c>
      <c r="B36" s="178" t="s">
        <v>131</v>
      </c>
      <c r="C36" s="176">
        <v>23299.92</v>
      </c>
      <c r="D36" s="176">
        <v>23299.92</v>
      </c>
      <c r="E36" s="176">
        <v>23299.92</v>
      </c>
      <c r="F36" s="176"/>
      <c r="G36" s="176"/>
    </row>
    <row r="37" ht="18.75" customHeight="1" outlineLevel="2" spans="1:7">
      <c r="A37" s="178" t="s">
        <v>132</v>
      </c>
      <c r="B37" s="178" t="s">
        <v>133</v>
      </c>
      <c r="C37" s="176">
        <v>28901.36</v>
      </c>
      <c r="D37" s="176">
        <v>28901.36</v>
      </c>
      <c r="E37" s="176">
        <v>28901.36</v>
      </c>
      <c r="F37" s="176"/>
      <c r="G37" s="176"/>
    </row>
    <row r="38" ht="18.75" customHeight="1" spans="1:7">
      <c r="A38" s="175" t="s">
        <v>134</v>
      </c>
      <c r="B38" s="175" t="s">
        <v>135</v>
      </c>
      <c r="C38" s="176">
        <v>492040.8</v>
      </c>
      <c r="D38" s="176">
        <v>492040.8</v>
      </c>
      <c r="E38" s="176">
        <v>492040.8</v>
      </c>
      <c r="F38" s="176"/>
      <c r="G38" s="176"/>
    </row>
    <row r="39" ht="18.75" customHeight="1" outlineLevel="1" spans="1:7">
      <c r="A39" s="177" t="s">
        <v>136</v>
      </c>
      <c r="B39" s="177" t="s">
        <v>137</v>
      </c>
      <c r="C39" s="176">
        <v>492040.8</v>
      </c>
      <c r="D39" s="176">
        <v>492040.8</v>
      </c>
      <c r="E39" s="176">
        <v>492040.8</v>
      </c>
      <c r="F39" s="176"/>
      <c r="G39" s="176"/>
    </row>
    <row r="40" ht="18.75" customHeight="1" outlineLevel="2" spans="1:7">
      <c r="A40" s="178" t="s">
        <v>138</v>
      </c>
      <c r="B40" s="178" t="s">
        <v>139</v>
      </c>
      <c r="C40" s="176">
        <v>492040.8</v>
      </c>
      <c r="D40" s="176">
        <v>492040.8</v>
      </c>
      <c r="E40" s="176">
        <v>492040.8</v>
      </c>
      <c r="F40" s="176"/>
      <c r="G40" s="176"/>
    </row>
    <row r="41" ht="18.75" customHeight="1" spans="1:7">
      <c r="A41" s="174" t="s">
        <v>30</v>
      </c>
      <c r="B41" s="174"/>
      <c r="C41" s="176">
        <v>8040765.24</v>
      </c>
      <c r="D41" s="176">
        <v>7200794.04</v>
      </c>
      <c r="E41" s="176">
        <v>6630088.24</v>
      </c>
      <c r="F41" s="176">
        <v>570705.8</v>
      </c>
      <c r="G41" s="176">
        <v>839971.2</v>
      </c>
    </row>
  </sheetData>
  <mergeCells count="7">
    <mergeCell ref="A2:G2"/>
    <mergeCell ref="A3:C3"/>
    <mergeCell ref="A4:B4"/>
    <mergeCell ref="D4:F4"/>
    <mergeCell ref="A41:B41"/>
    <mergeCell ref="C4:C5"/>
    <mergeCell ref="G4:G5"/>
  </mergeCells>
  <pageMargins left="0.75" right="0.75" top="1" bottom="1" header="0.5" footer="0.5"/>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F7"/>
  <sheetViews>
    <sheetView showZeros="0" workbookViewId="0">
      <selection activeCell="A1" sqref="A1"/>
    </sheetView>
  </sheetViews>
  <sheetFormatPr defaultColWidth="9.14" defaultRowHeight="14.25" customHeight="1" outlineLevelRow="6" outlineLevelCol="5"/>
  <cols>
    <col min="1" max="1" width="28.2" customWidth="1"/>
    <col min="2" max="2" width="18.34" customWidth="1"/>
    <col min="3" max="3" width="17.2866666666667" customWidth="1"/>
    <col min="4" max="4" width="21.6266666666667" customWidth="1"/>
    <col min="5" max="5" width="19.7733333333333" customWidth="1"/>
    <col min="6" max="6" width="18.7133333333333" customWidth="1"/>
  </cols>
  <sheetData>
    <row r="1" customHeight="1" spans="1:6">
      <c r="A1" s="163"/>
      <c r="B1" s="163"/>
      <c r="C1" s="164"/>
      <c r="D1" s="1"/>
      <c r="E1" s="1"/>
      <c r="F1" s="171" t="s">
        <v>156</v>
      </c>
    </row>
    <row r="2" ht="33.75" customHeight="1" spans="1:6">
      <c r="A2" s="165" t="str">
        <f>"2026"&amp;"年一般公共预算“三公”经费支出预算表"</f>
        <v>2026年一般公共预算“三公”经费支出预算表</v>
      </c>
      <c r="B2" s="165"/>
      <c r="C2" s="165"/>
      <c r="D2" s="165"/>
      <c r="E2" s="165"/>
      <c r="F2" s="165"/>
    </row>
    <row r="3" ht="21.75" customHeight="1" spans="1:6">
      <c r="A3" s="166" t="str">
        <f>"单位名称："&amp;"梁河县司法局"</f>
        <v>单位名称：梁河县司法局</v>
      </c>
      <c r="B3" s="163"/>
      <c r="C3" s="164"/>
      <c r="D3" s="21"/>
      <c r="E3" s="1"/>
      <c r="F3" s="171" t="s">
        <v>27</v>
      </c>
    </row>
    <row r="4" ht="19.5" customHeight="1" spans="1:6">
      <c r="A4" s="7" t="s">
        <v>157</v>
      </c>
      <c r="B4" s="71" t="s">
        <v>158</v>
      </c>
      <c r="C4" s="25" t="s">
        <v>159</v>
      </c>
      <c r="D4" s="26"/>
      <c r="E4" s="27"/>
      <c r="F4" s="71" t="s">
        <v>160</v>
      </c>
    </row>
    <row r="5" ht="19.5" customHeight="1" spans="1:6">
      <c r="A5" s="11"/>
      <c r="B5" s="73"/>
      <c r="C5" s="39" t="s">
        <v>33</v>
      </c>
      <c r="D5" s="39" t="s">
        <v>161</v>
      </c>
      <c r="E5" s="39" t="s">
        <v>162</v>
      </c>
      <c r="F5" s="73"/>
    </row>
    <row r="6" ht="18.75" customHeight="1" spans="1:6">
      <c r="A6" s="167">
        <v>1</v>
      </c>
      <c r="B6" s="167">
        <v>2</v>
      </c>
      <c r="C6" s="168">
        <v>3</v>
      </c>
      <c r="D6" s="167">
        <v>4</v>
      </c>
      <c r="E6" s="167">
        <v>5</v>
      </c>
      <c r="F6" s="167">
        <v>6</v>
      </c>
    </row>
    <row r="7" ht="24.75" customHeight="1" spans="1:6">
      <c r="A7" s="169">
        <v>24750</v>
      </c>
      <c r="B7" s="169"/>
      <c r="C7" s="170">
        <v>21750</v>
      </c>
      <c r="D7" s="169"/>
      <c r="E7" s="169">
        <v>21750</v>
      </c>
      <c r="F7" s="169">
        <v>3000</v>
      </c>
    </row>
  </sheetData>
  <mergeCells count="6">
    <mergeCell ref="A2:F2"/>
    <mergeCell ref="A3:D3"/>
    <mergeCell ref="C4:E4"/>
    <mergeCell ref="A4:A5"/>
    <mergeCell ref="B4:B5"/>
    <mergeCell ref="F4:F5"/>
  </mergeCells>
  <pageMargins left="0.75" right="0.75" top="1" bottom="1" header="0.5" footer="0.5"/>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59"/>
  <sheetViews>
    <sheetView showZeros="0" workbookViewId="0">
      <selection activeCell="G41" sqref="G41"/>
    </sheetView>
  </sheetViews>
  <sheetFormatPr defaultColWidth="10.2866666666667" defaultRowHeight="15" customHeight="1"/>
  <cols>
    <col min="1" max="2" width="12.42" customWidth="1"/>
    <col min="3" max="3" width="10.8466666666667" customWidth="1"/>
    <col min="4" max="4" width="6" customWidth="1"/>
    <col min="5" max="5" width="10.5733333333333" customWidth="1"/>
    <col min="6" max="6" width="5.57333333333333" customWidth="1"/>
    <col min="7" max="7" width="8.71333333333333" customWidth="1"/>
    <col min="8" max="8" width="12.9133333333333" customWidth="1"/>
    <col min="9" max="9" width="12.2866666666667" customWidth="1"/>
    <col min="10" max="11" width="6" customWidth="1"/>
    <col min="12" max="12" width="12.2866666666667" customWidth="1"/>
    <col min="13" max="13" width="3.71333333333333" customWidth="1"/>
    <col min="14" max="14" width="5.04666666666667" customWidth="1"/>
    <col min="15" max="15" width="5.77333333333333" customWidth="1"/>
    <col min="16" max="16" width="6.57333333333333" customWidth="1"/>
    <col min="17" max="17" width="4.77333333333333" customWidth="1"/>
    <col min="18" max="18" width="4.28666666666667" customWidth="1"/>
    <col min="19" max="23" width="4.71333333333333" customWidth="1"/>
  </cols>
  <sheetData>
    <row r="1" ht="18.75" customHeight="1" spans="1:23">
      <c r="A1" s="158"/>
      <c r="B1" s="158"/>
      <c r="C1" s="158"/>
      <c r="D1" s="158"/>
      <c r="E1" s="158"/>
      <c r="F1" s="158"/>
      <c r="G1" s="158"/>
      <c r="H1" s="158"/>
      <c r="I1" s="158"/>
      <c r="J1" s="158"/>
      <c r="K1" s="158"/>
      <c r="L1" s="158"/>
      <c r="M1" s="158"/>
      <c r="N1" s="158"/>
      <c r="O1" s="158"/>
      <c r="P1" s="158"/>
      <c r="Q1" s="158"/>
      <c r="R1" s="158"/>
      <c r="S1" s="158"/>
      <c r="T1" s="162" t="s">
        <v>163</v>
      </c>
      <c r="U1" s="162"/>
      <c r="V1" s="162"/>
      <c r="W1" s="162"/>
    </row>
    <row r="2" ht="45.75" customHeight="1" spans="1:23">
      <c r="A2" s="159" t="str">
        <f>"2026"&amp;"年部门基本支出预算表"</f>
        <v>2026年部门基本支出预算表</v>
      </c>
      <c r="B2" s="159"/>
      <c r="C2" s="159"/>
      <c r="D2" s="159"/>
      <c r="E2" s="159"/>
      <c r="F2" s="159"/>
      <c r="G2" s="159"/>
      <c r="H2" s="159"/>
      <c r="I2" s="159"/>
      <c r="J2" s="159"/>
      <c r="K2" s="159"/>
      <c r="L2" s="159"/>
      <c r="M2" s="159"/>
      <c r="N2" s="159"/>
      <c r="O2" s="159"/>
      <c r="P2" s="159"/>
      <c r="Q2" s="159"/>
      <c r="R2" s="159"/>
      <c r="S2" s="159"/>
      <c r="T2" s="159"/>
      <c r="U2" s="159"/>
      <c r="V2" s="159"/>
      <c r="W2" s="159"/>
    </row>
    <row r="3" ht="18.75" customHeight="1" spans="1:23">
      <c r="A3" s="158" t="str">
        <f>"单位名称："&amp;"梁河县司法局"</f>
        <v>单位名称：梁河县司法局</v>
      </c>
      <c r="B3" s="158"/>
      <c r="C3" s="158"/>
      <c r="D3" s="158"/>
      <c r="E3" s="158"/>
      <c r="F3" s="158"/>
      <c r="G3" s="158"/>
      <c r="H3" s="158"/>
      <c r="I3" s="158"/>
      <c r="J3" s="158"/>
      <c r="K3" s="158"/>
      <c r="L3" s="158"/>
      <c r="M3" s="158"/>
      <c r="N3" s="158"/>
      <c r="O3" s="158"/>
      <c r="P3" s="158"/>
      <c r="Q3" s="158"/>
      <c r="R3" s="158"/>
      <c r="S3" s="158"/>
      <c r="T3" s="162" t="s">
        <v>27</v>
      </c>
      <c r="U3" s="162"/>
      <c r="V3" s="162"/>
      <c r="W3" s="162"/>
    </row>
    <row r="4" ht="18.75" customHeight="1" spans="1:23">
      <c r="A4" s="160" t="s">
        <v>164</v>
      </c>
      <c r="B4" s="160" t="s">
        <v>165</v>
      </c>
      <c r="C4" s="160" t="s">
        <v>166</v>
      </c>
      <c r="D4" s="160" t="s">
        <v>167</v>
      </c>
      <c r="E4" s="160" t="s">
        <v>168</v>
      </c>
      <c r="F4" s="160" t="s">
        <v>169</v>
      </c>
      <c r="G4" s="160" t="s">
        <v>170</v>
      </c>
      <c r="H4" s="160" t="s">
        <v>171</v>
      </c>
      <c r="I4" s="160"/>
      <c r="J4" s="160"/>
      <c r="K4" s="160"/>
      <c r="L4" s="160"/>
      <c r="M4" s="160"/>
      <c r="N4" s="160"/>
      <c r="O4" s="160"/>
      <c r="P4" s="160"/>
      <c r="Q4" s="160"/>
      <c r="R4" s="160"/>
      <c r="S4" s="160"/>
      <c r="T4" s="160"/>
      <c r="U4" s="160"/>
      <c r="V4" s="160"/>
      <c r="W4" s="160"/>
    </row>
    <row r="5" ht="28.3" customHeight="1" spans="1:23">
      <c r="A5" s="160"/>
      <c r="B5" s="160"/>
      <c r="C5" s="160"/>
      <c r="D5" s="160"/>
      <c r="E5" s="160"/>
      <c r="F5" s="160"/>
      <c r="G5" s="160"/>
      <c r="H5" s="160" t="s">
        <v>172</v>
      </c>
      <c r="I5" s="160" t="s">
        <v>34</v>
      </c>
      <c r="J5" s="160" t="s">
        <v>173</v>
      </c>
      <c r="K5" s="160" t="s">
        <v>174</v>
      </c>
      <c r="L5" s="160" t="s">
        <v>175</v>
      </c>
      <c r="M5" s="160" t="s">
        <v>176</v>
      </c>
      <c r="N5" s="160" t="s">
        <v>177</v>
      </c>
      <c r="O5" s="160" t="s">
        <v>35</v>
      </c>
      <c r="P5" s="160" t="s">
        <v>36</v>
      </c>
      <c r="Q5" s="160" t="s">
        <v>37</v>
      </c>
      <c r="R5" s="160" t="s">
        <v>51</v>
      </c>
      <c r="S5" s="160"/>
      <c r="T5" s="160"/>
      <c r="U5" s="160"/>
      <c r="V5" s="160"/>
      <c r="W5" s="160"/>
    </row>
    <row r="6" ht="24" customHeight="1" spans="1:23">
      <c r="A6" s="160"/>
      <c r="B6" s="160"/>
      <c r="C6" s="160"/>
      <c r="D6" s="160"/>
      <c r="E6" s="160"/>
      <c r="F6" s="160"/>
      <c r="G6" s="160"/>
      <c r="H6" s="160"/>
      <c r="I6" s="160" t="s">
        <v>178</v>
      </c>
      <c r="J6" s="160" t="s">
        <v>173</v>
      </c>
      <c r="K6" s="160" t="s">
        <v>174</v>
      </c>
      <c r="L6" s="160" t="s">
        <v>175</v>
      </c>
      <c r="M6" s="160" t="s">
        <v>176</v>
      </c>
      <c r="N6" s="160" t="s">
        <v>34</v>
      </c>
      <c r="O6" s="160" t="s">
        <v>35</v>
      </c>
      <c r="P6" s="160" t="s">
        <v>36</v>
      </c>
      <c r="Q6" s="160"/>
      <c r="R6" s="160" t="s">
        <v>33</v>
      </c>
      <c r="S6" s="160" t="s">
        <v>40</v>
      </c>
      <c r="T6" s="160" t="s">
        <v>41</v>
      </c>
      <c r="U6" s="160" t="s">
        <v>42</v>
      </c>
      <c r="V6" s="160" t="s">
        <v>43</v>
      </c>
      <c r="W6" s="160" t="s">
        <v>44</v>
      </c>
    </row>
    <row r="7" ht="32.05" customHeight="1" spans="1:23">
      <c r="A7" s="160"/>
      <c r="B7" s="160"/>
      <c r="C7" s="160"/>
      <c r="D7" s="160"/>
      <c r="E7" s="160"/>
      <c r="F7" s="160"/>
      <c r="G7" s="160"/>
      <c r="H7" s="160"/>
      <c r="I7" s="160" t="s">
        <v>33</v>
      </c>
      <c r="J7" s="160"/>
      <c r="K7" s="160"/>
      <c r="L7" s="160"/>
      <c r="M7" s="160"/>
      <c r="N7" s="160"/>
      <c r="O7" s="160"/>
      <c r="P7" s="160"/>
      <c r="Q7" s="160"/>
      <c r="R7" s="160"/>
      <c r="S7" s="160"/>
      <c r="T7" s="160"/>
      <c r="U7" s="160"/>
      <c r="V7" s="160"/>
      <c r="W7" s="160"/>
    </row>
    <row r="8" ht="18.75" customHeight="1" spans="1:23">
      <c r="A8" s="160" t="s">
        <v>59</v>
      </c>
      <c r="B8" s="160" t="s">
        <v>60</v>
      </c>
      <c r="C8" s="160" t="s">
        <v>61</v>
      </c>
      <c r="D8" s="160" t="s">
        <v>62</v>
      </c>
      <c r="E8" s="160" t="s">
        <v>63</v>
      </c>
      <c r="F8" s="160" t="s">
        <v>64</v>
      </c>
      <c r="G8" s="160" t="s">
        <v>65</v>
      </c>
      <c r="H8" s="160" t="s">
        <v>66</v>
      </c>
      <c r="I8" s="160" t="s">
        <v>67</v>
      </c>
      <c r="J8" s="160" t="s">
        <v>68</v>
      </c>
      <c r="K8" s="160" t="s">
        <v>69</v>
      </c>
      <c r="L8" s="160" t="s">
        <v>70</v>
      </c>
      <c r="M8" s="160" t="s">
        <v>71</v>
      </c>
      <c r="N8" s="160" t="s">
        <v>72</v>
      </c>
      <c r="O8" s="160" t="s">
        <v>73</v>
      </c>
      <c r="P8" s="160" t="s">
        <v>179</v>
      </c>
      <c r="Q8" s="160" t="s">
        <v>180</v>
      </c>
      <c r="R8" s="160" t="s">
        <v>181</v>
      </c>
      <c r="S8" s="160" t="s">
        <v>182</v>
      </c>
      <c r="T8" s="160" t="s">
        <v>183</v>
      </c>
      <c r="U8" s="160" t="s">
        <v>184</v>
      </c>
      <c r="V8" s="160" t="s">
        <v>185</v>
      </c>
      <c r="W8" s="160" t="s">
        <v>186</v>
      </c>
    </row>
    <row r="9" ht="53.25" customHeight="1" spans="1:23">
      <c r="A9" s="154" t="s">
        <v>46</v>
      </c>
      <c r="B9" s="154"/>
      <c r="C9" s="154"/>
      <c r="D9" s="154"/>
      <c r="E9" s="154"/>
      <c r="F9" s="154"/>
      <c r="G9" s="154"/>
      <c r="H9" s="157">
        <v>7200794.04</v>
      </c>
      <c r="I9" s="157">
        <v>7200794.04</v>
      </c>
      <c r="J9" s="157"/>
      <c r="K9" s="157"/>
      <c r="L9" s="157">
        <v>7200794.04</v>
      </c>
      <c r="M9" s="157"/>
      <c r="N9" s="157"/>
      <c r="O9" s="157"/>
      <c r="P9" s="157"/>
      <c r="Q9" s="157"/>
      <c r="R9" s="157"/>
      <c r="S9" s="157"/>
      <c r="T9" s="157"/>
      <c r="U9" s="157"/>
      <c r="V9" s="157"/>
      <c r="W9" s="157"/>
    </row>
    <row r="10" ht="53.25" customHeight="1" outlineLevel="1" spans="1:23">
      <c r="A10" s="154" t="s">
        <v>46</v>
      </c>
      <c r="B10" s="154" t="s">
        <v>187</v>
      </c>
      <c r="C10" s="154" t="s">
        <v>188</v>
      </c>
      <c r="D10" s="154" t="s">
        <v>87</v>
      </c>
      <c r="E10" s="154" t="s">
        <v>88</v>
      </c>
      <c r="F10" s="154" t="s">
        <v>189</v>
      </c>
      <c r="G10" s="154" t="s">
        <v>190</v>
      </c>
      <c r="H10" s="157">
        <v>1472052</v>
      </c>
      <c r="I10" s="157">
        <v>1472052</v>
      </c>
      <c r="J10" s="157"/>
      <c r="K10" s="157"/>
      <c r="L10" s="157">
        <v>1472052</v>
      </c>
      <c r="M10" s="157"/>
      <c r="N10" s="157"/>
      <c r="O10" s="157"/>
      <c r="P10" s="157"/>
      <c r="Q10" s="157"/>
      <c r="R10" s="157"/>
      <c r="S10" s="157"/>
      <c r="T10" s="157"/>
      <c r="U10" s="157"/>
      <c r="V10" s="157"/>
      <c r="W10" s="157"/>
    </row>
    <row r="11" ht="53.25" customHeight="1" outlineLevel="1" spans="1:23">
      <c r="A11" s="154" t="s">
        <v>46</v>
      </c>
      <c r="B11" s="154" t="s">
        <v>191</v>
      </c>
      <c r="C11" s="154" t="s">
        <v>192</v>
      </c>
      <c r="D11" s="154" t="s">
        <v>101</v>
      </c>
      <c r="E11" s="154" t="s">
        <v>102</v>
      </c>
      <c r="F11" s="154" t="s">
        <v>189</v>
      </c>
      <c r="G11" s="154" t="s">
        <v>190</v>
      </c>
      <c r="H11" s="157">
        <v>134556</v>
      </c>
      <c r="I11" s="157">
        <v>134556</v>
      </c>
      <c r="J11" s="157"/>
      <c r="K11" s="157"/>
      <c r="L11" s="157">
        <v>134556</v>
      </c>
      <c r="M11" s="154"/>
      <c r="N11" s="157"/>
      <c r="O11" s="157"/>
      <c r="P11" s="157"/>
      <c r="Q11" s="157"/>
      <c r="R11" s="157"/>
      <c r="S11" s="157"/>
      <c r="T11" s="157"/>
      <c r="U11" s="157"/>
      <c r="V11" s="157"/>
      <c r="W11" s="157"/>
    </row>
    <row r="12" ht="53.25" customHeight="1" outlineLevel="1" spans="1:23">
      <c r="A12" s="154" t="s">
        <v>46</v>
      </c>
      <c r="B12" s="154" t="s">
        <v>187</v>
      </c>
      <c r="C12" s="154" t="s">
        <v>188</v>
      </c>
      <c r="D12" s="154" t="s">
        <v>87</v>
      </c>
      <c r="E12" s="154" t="s">
        <v>88</v>
      </c>
      <c r="F12" s="154" t="s">
        <v>193</v>
      </c>
      <c r="G12" s="154" t="s">
        <v>194</v>
      </c>
      <c r="H12" s="157">
        <v>2106936</v>
      </c>
      <c r="I12" s="157">
        <v>2106936</v>
      </c>
      <c r="J12" s="157"/>
      <c r="K12" s="157"/>
      <c r="L12" s="157">
        <v>2106936</v>
      </c>
      <c r="M12" s="154"/>
      <c r="N12" s="157"/>
      <c r="O12" s="157"/>
      <c r="P12" s="157"/>
      <c r="Q12" s="157"/>
      <c r="R12" s="157"/>
      <c r="S12" s="157"/>
      <c r="T12" s="157"/>
      <c r="U12" s="157"/>
      <c r="V12" s="157"/>
      <c r="W12" s="157"/>
    </row>
    <row r="13" ht="53.25" customHeight="1" outlineLevel="1" spans="1:23">
      <c r="A13" s="154" t="s">
        <v>46</v>
      </c>
      <c r="B13" s="154" t="s">
        <v>191</v>
      </c>
      <c r="C13" s="154" t="s">
        <v>192</v>
      </c>
      <c r="D13" s="154" t="s">
        <v>101</v>
      </c>
      <c r="E13" s="154" t="s">
        <v>102</v>
      </c>
      <c r="F13" s="154" t="s">
        <v>193</v>
      </c>
      <c r="G13" s="154" t="s">
        <v>194</v>
      </c>
      <c r="H13" s="157">
        <v>18780</v>
      </c>
      <c r="I13" s="157">
        <v>18780</v>
      </c>
      <c r="J13" s="157"/>
      <c r="K13" s="157"/>
      <c r="L13" s="157">
        <v>18780</v>
      </c>
      <c r="M13" s="154"/>
      <c r="N13" s="157"/>
      <c r="O13" s="157"/>
      <c r="P13" s="157"/>
      <c r="Q13" s="157"/>
      <c r="R13" s="157"/>
      <c r="S13" s="157"/>
      <c r="T13" s="157"/>
      <c r="U13" s="157"/>
      <c r="V13" s="157"/>
      <c r="W13" s="157"/>
    </row>
    <row r="14" ht="53.25" customHeight="1" outlineLevel="1" spans="1:23">
      <c r="A14" s="154" t="s">
        <v>46</v>
      </c>
      <c r="B14" s="154" t="s">
        <v>187</v>
      </c>
      <c r="C14" s="154" t="s">
        <v>188</v>
      </c>
      <c r="D14" s="154" t="s">
        <v>87</v>
      </c>
      <c r="E14" s="154" t="s">
        <v>88</v>
      </c>
      <c r="F14" s="154" t="s">
        <v>195</v>
      </c>
      <c r="G14" s="154" t="s">
        <v>196</v>
      </c>
      <c r="H14" s="157">
        <v>122671</v>
      </c>
      <c r="I14" s="157">
        <v>122671</v>
      </c>
      <c r="J14" s="157"/>
      <c r="K14" s="157"/>
      <c r="L14" s="157">
        <v>122671</v>
      </c>
      <c r="M14" s="154"/>
      <c r="N14" s="157"/>
      <c r="O14" s="157"/>
      <c r="P14" s="157"/>
      <c r="Q14" s="157"/>
      <c r="R14" s="157"/>
      <c r="S14" s="157"/>
      <c r="T14" s="157"/>
      <c r="U14" s="157"/>
      <c r="V14" s="157"/>
      <c r="W14" s="157"/>
    </row>
    <row r="15" ht="53.25" customHeight="1" outlineLevel="1" spans="1:23">
      <c r="A15" s="154" t="s">
        <v>46</v>
      </c>
      <c r="B15" s="154" t="s">
        <v>197</v>
      </c>
      <c r="C15" s="154" t="s">
        <v>198</v>
      </c>
      <c r="D15" s="154" t="s">
        <v>87</v>
      </c>
      <c r="E15" s="154" t="s">
        <v>88</v>
      </c>
      <c r="F15" s="154" t="s">
        <v>195</v>
      </c>
      <c r="G15" s="154" t="s">
        <v>196</v>
      </c>
      <c r="H15" s="157">
        <v>274560</v>
      </c>
      <c r="I15" s="157">
        <v>274560</v>
      </c>
      <c r="J15" s="157"/>
      <c r="K15" s="157"/>
      <c r="L15" s="157">
        <v>274560</v>
      </c>
      <c r="M15" s="154"/>
      <c r="N15" s="157"/>
      <c r="O15" s="157"/>
      <c r="P15" s="157"/>
      <c r="Q15" s="157"/>
      <c r="R15" s="157"/>
      <c r="S15" s="157"/>
      <c r="T15" s="157"/>
      <c r="U15" s="157"/>
      <c r="V15" s="157"/>
      <c r="W15" s="157"/>
    </row>
    <row r="16" ht="53.25" customHeight="1" outlineLevel="1" spans="1:23">
      <c r="A16" s="154" t="s">
        <v>46</v>
      </c>
      <c r="B16" s="154" t="s">
        <v>191</v>
      </c>
      <c r="C16" s="154" t="s">
        <v>192</v>
      </c>
      <c r="D16" s="154" t="s">
        <v>101</v>
      </c>
      <c r="E16" s="154" t="s">
        <v>102</v>
      </c>
      <c r="F16" s="154" t="s">
        <v>199</v>
      </c>
      <c r="G16" s="154" t="s">
        <v>200</v>
      </c>
      <c r="H16" s="157">
        <v>11213</v>
      </c>
      <c r="I16" s="157">
        <v>11213</v>
      </c>
      <c r="J16" s="157"/>
      <c r="K16" s="157"/>
      <c r="L16" s="157">
        <v>11213</v>
      </c>
      <c r="M16" s="154"/>
      <c r="N16" s="157"/>
      <c r="O16" s="157"/>
      <c r="P16" s="157"/>
      <c r="Q16" s="157"/>
      <c r="R16" s="157"/>
      <c r="S16" s="157"/>
      <c r="T16" s="157"/>
      <c r="U16" s="157"/>
      <c r="V16" s="157"/>
      <c r="W16" s="157"/>
    </row>
    <row r="17" ht="53.25" customHeight="1" outlineLevel="1" spans="1:23">
      <c r="A17" s="154" t="s">
        <v>46</v>
      </c>
      <c r="B17" s="154" t="s">
        <v>201</v>
      </c>
      <c r="C17" s="154" t="s">
        <v>202</v>
      </c>
      <c r="D17" s="154" t="s">
        <v>101</v>
      </c>
      <c r="E17" s="154" t="s">
        <v>102</v>
      </c>
      <c r="F17" s="154" t="s">
        <v>199</v>
      </c>
      <c r="G17" s="154" t="s">
        <v>200</v>
      </c>
      <c r="H17" s="157">
        <v>24000</v>
      </c>
      <c r="I17" s="157">
        <v>24000</v>
      </c>
      <c r="J17" s="157"/>
      <c r="K17" s="157"/>
      <c r="L17" s="157">
        <v>24000</v>
      </c>
      <c r="M17" s="154"/>
      <c r="N17" s="157"/>
      <c r="O17" s="157"/>
      <c r="P17" s="157"/>
      <c r="Q17" s="157"/>
      <c r="R17" s="157"/>
      <c r="S17" s="157"/>
      <c r="T17" s="157"/>
      <c r="U17" s="157"/>
      <c r="V17" s="157"/>
      <c r="W17" s="157"/>
    </row>
    <row r="18" ht="53.25" customHeight="1" outlineLevel="1" spans="1:23">
      <c r="A18" s="154" t="s">
        <v>46</v>
      </c>
      <c r="B18" s="154" t="s">
        <v>191</v>
      </c>
      <c r="C18" s="154" t="s">
        <v>192</v>
      </c>
      <c r="D18" s="154" t="s">
        <v>101</v>
      </c>
      <c r="E18" s="154" t="s">
        <v>102</v>
      </c>
      <c r="F18" s="154" t="s">
        <v>199</v>
      </c>
      <c r="G18" s="154" t="s">
        <v>200</v>
      </c>
      <c r="H18" s="157">
        <v>98256</v>
      </c>
      <c r="I18" s="157">
        <v>98256</v>
      </c>
      <c r="J18" s="157"/>
      <c r="K18" s="157"/>
      <c r="L18" s="157">
        <v>98256</v>
      </c>
      <c r="M18" s="154"/>
      <c r="N18" s="157"/>
      <c r="O18" s="157"/>
      <c r="P18" s="157"/>
      <c r="Q18" s="157"/>
      <c r="R18" s="157"/>
      <c r="S18" s="157"/>
      <c r="T18" s="157"/>
      <c r="U18" s="157"/>
      <c r="V18" s="157"/>
      <c r="W18" s="157"/>
    </row>
    <row r="19" ht="53.25" customHeight="1" outlineLevel="1" spans="1:23">
      <c r="A19" s="154" t="s">
        <v>46</v>
      </c>
      <c r="B19" s="154" t="s">
        <v>191</v>
      </c>
      <c r="C19" s="154" t="s">
        <v>192</v>
      </c>
      <c r="D19" s="154" t="s">
        <v>101</v>
      </c>
      <c r="E19" s="154" t="s">
        <v>102</v>
      </c>
      <c r="F19" s="154" t="s">
        <v>199</v>
      </c>
      <c r="G19" s="154" t="s">
        <v>200</v>
      </c>
      <c r="H19" s="157">
        <v>50040</v>
      </c>
      <c r="I19" s="157">
        <v>50040</v>
      </c>
      <c r="J19" s="157"/>
      <c r="K19" s="157"/>
      <c r="L19" s="157">
        <v>50040</v>
      </c>
      <c r="M19" s="154"/>
      <c r="N19" s="157"/>
      <c r="O19" s="157"/>
      <c r="P19" s="157"/>
      <c r="Q19" s="157"/>
      <c r="R19" s="157"/>
      <c r="S19" s="157"/>
      <c r="T19" s="157"/>
      <c r="U19" s="157"/>
      <c r="V19" s="157"/>
      <c r="W19" s="157"/>
    </row>
    <row r="20" ht="53.25" customHeight="1" outlineLevel="1" spans="1:23">
      <c r="A20" s="154" t="s">
        <v>46</v>
      </c>
      <c r="B20" s="154" t="s">
        <v>191</v>
      </c>
      <c r="C20" s="154" t="s">
        <v>192</v>
      </c>
      <c r="D20" s="154" t="s">
        <v>101</v>
      </c>
      <c r="E20" s="154" t="s">
        <v>102</v>
      </c>
      <c r="F20" s="154" t="s">
        <v>199</v>
      </c>
      <c r="G20" s="154" t="s">
        <v>200</v>
      </c>
      <c r="H20" s="157">
        <v>38700</v>
      </c>
      <c r="I20" s="157">
        <v>38700</v>
      </c>
      <c r="J20" s="157"/>
      <c r="K20" s="157"/>
      <c r="L20" s="157">
        <v>38700</v>
      </c>
      <c r="M20" s="154"/>
      <c r="N20" s="157"/>
      <c r="O20" s="157"/>
      <c r="P20" s="157"/>
      <c r="Q20" s="157"/>
      <c r="R20" s="157"/>
      <c r="S20" s="157"/>
      <c r="T20" s="157"/>
      <c r="U20" s="157"/>
      <c r="V20" s="157"/>
      <c r="W20" s="157"/>
    </row>
    <row r="21" ht="53.25" customHeight="1" outlineLevel="1" spans="1:23">
      <c r="A21" s="154" t="s">
        <v>46</v>
      </c>
      <c r="B21" s="154" t="s">
        <v>203</v>
      </c>
      <c r="C21" s="154" t="s">
        <v>204</v>
      </c>
      <c r="D21" s="154" t="s">
        <v>113</v>
      </c>
      <c r="E21" s="154" t="s">
        <v>114</v>
      </c>
      <c r="F21" s="154" t="s">
        <v>205</v>
      </c>
      <c r="G21" s="154" t="s">
        <v>204</v>
      </c>
      <c r="H21" s="157">
        <v>656054.4</v>
      </c>
      <c r="I21" s="157">
        <v>656054.4</v>
      </c>
      <c r="J21" s="157"/>
      <c r="K21" s="157"/>
      <c r="L21" s="157">
        <v>656054.4</v>
      </c>
      <c r="M21" s="154"/>
      <c r="N21" s="157"/>
      <c r="O21" s="157"/>
      <c r="P21" s="157"/>
      <c r="Q21" s="157"/>
      <c r="R21" s="157"/>
      <c r="S21" s="157"/>
      <c r="T21" s="157"/>
      <c r="U21" s="157"/>
      <c r="V21" s="157"/>
      <c r="W21" s="157"/>
    </row>
    <row r="22" ht="53.25" customHeight="1" outlineLevel="1" spans="1:23">
      <c r="A22" s="154" t="s">
        <v>46</v>
      </c>
      <c r="B22" s="154" t="s">
        <v>206</v>
      </c>
      <c r="C22" s="154" t="s">
        <v>207</v>
      </c>
      <c r="D22" s="154" t="s">
        <v>115</v>
      </c>
      <c r="E22" s="154" t="s">
        <v>116</v>
      </c>
      <c r="F22" s="154" t="s">
        <v>208</v>
      </c>
      <c r="G22" s="154" t="s">
        <v>207</v>
      </c>
      <c r="H22" s="157">
        <v>110396.69</v>
      </c>
      <c r="I22" s="157">
        <v>110396.69</v>
      </c>
      <c r="J22" s="157"/>
      <c r="K22" s="157"/>
      <c r="L22" s="157">
        <v>110396.69</v>
      </c>
      <c r="M22" s="154"/>
      <c r="N22" s="157"/>
      <c r="O22" s="157"/>
      <c r="P22" s="157"/>
      <c r="Q22" s="157"/>
      <c r="R22" s="157"/>
      <c r="S22" s="157"/>
      <c r="T22" s="157"/>
      <c r="U22" s="157"/>
      <c r="V22" s="157"/>
      <c r="W22" s="157"/>
    </row>
    <row r="23" ht="53.25" customHeight="1" outlineLevel="1" spans="1:23">
      <c r="A23" s="154" t="s">
        <v>46</v>
      </c>
      <c r="B23" s="154" t="s">
        <v>209</v>
      </c>
      <c r="C23" s="154" t="s">
        <v>210</v>
      </c>
      <c r="D23" s="154" t="s">
        <v>128</v>
      </c>
      <c r="E23" s="154" t="s">
        <v>129</v>
      </c>
      <c r="F23" s="154" t="s">
        <v>211</v>
      </c>
      <c r="G23" s="154" t="s">
        <v>210</v>
      </c>
      <c r="H23" s="157">
        <v>222720.48</v>
      </c>
      <c r="I23" s="157">
        <v>222720.48</v>
      </c>
      <c r="J23" s="157"/>
      <c r="K23" s="157"/>
      <c r="L23" s="157">
        <v>222720.48</v>
      </c>
      <c r="M23" s="154"/>
      <c r="N23" s="157"/>
      <c r="O23" s="157"/>
      <c r="P23" s="157"/>
      <c r="Q23" s="157"/>
      <c r="R23" s="157"/>
      <c r="S23" s="157"/>
      <c r="T23" s="157"/>
      <c r="U23" s="157"/>
      <c r="V23" s="157"/>
      <c r="W23" s="157"/>
    </row>
    <row r="24" ht="53.25" customHeight="1" outlineLevel="1" spans="1:23">
      <c r="A24" s="154" t="s">
        <v>46</v>
      </c>
      <c r="B24" s="154" t="s">
        <v>209</v>
      </c>
      <c r="C24" s="154" t="s">
        <v>210</v>
      </c>
      <c r="D24" s="154" t="s">
        <v>130</v>
      </c>
      <c r="E24" s="154" t="s">
        <v>131</v>
      </c>
      <c r="F24" s="154" t="s">
        <v>211</v>
      </c>
      <c r="G24" s="154" t="s">
        <v>210</v>
      </c>
      <c r="H24" s="157">
        <v>23299.92</v>
      </c>
      <c r="I24" s="157">
        <v>23299.92</v>
      </c>
      <c r="J24" s="157"/>
      <c r="K24" s="157"/>
      <c r="L24" s="157">
        <v>23299.92</v>
      </c>
      <c r="M24" s="154"/>
      <c r="N24" s="157"/>
      <c r="O24" s="157"/>
      <c r="P24" s="157"/>
      <c r="Q24" s="157"/>
      <c r="R24" s="157"/>
      <c r="S24" s="157"/>
      <c r="T24" s="157"/>
      <c r="U24" s="157"/>
      <c r="V24" s="157"/>
      <c r="W24" s="157"/>
    </row>
    <row r="25" ht="53.25" customHeight="1" outlineLevel="1" spans="1:23">
      <c r="A25" s="154" t="s">
        <v>46</v>
      </c>
      <c r="B25" s="154" t="s">
        <v>212</v>
      </c>
      <c r="C25" s="154" t="s">
        <v>213</v>
      </c>
      <c r="D25" s="154" t="s">
        <v>123</v>
      </c>
      <c r="E25" s="154" t="s">
        <v>122</v>
      </c>
      <c r="F25" s="154" t="s">
        <v>214</v>
      </c>
      <c r="G25" s="154" t="s">
        <v>215</v>
      </c>
      <c r="H25" s="157">
        <v>4451.64</v>
      </c>
      <c r="I25" s="157">
        <v>4451.64</v>
      </c>
      <c r="J25" s="157"/>
      <c r="K25" s="157"/>
      <c r="L25" s="157">
        <v>4451.64</v>
      </c>
      <c r="M25" s="154"/>
      <c r="N25" s="157"/>
      <c r="O25" s="157"/>
      <c r="P25" s="157"/>
      <c r="Q25" s="157"/>
      <c r="R25" s="157"/>
      <c r="S25" s="157"/>
      <c r="T25" s="157"/>
      <c r="U25" s="157"/>
      <c r="V25" s="157"/>
      <c r="W25" s="157"/>
    </row>
    <row r="26" ht="53.25" customHeight="1" outlineLevel="1" spans="1:23">
      <c r="A26" s="154" t="s">
        <v>46</v>
      </c>
      <c r="B26" s="154" t="s">
        <v>216</v>
      </c>
      <c r="C26" s="154" t="s">
        <v>217</v>
      </c>
      <c r="D26" s="154" t="s">
        <v>132</v>
      </c>
      <c r="E26" s="154" t="s">
        <v>133</v>
      </c>
      <c r="F26" s="154" t="s">
        <v>214</v>
      </c>
      <c r="G26" s="154" t="s">
        <v>215</v>
      </c>
      <c r="H26" s="157">
        <v>8200.68</v>
      </c>
      <c r="I26" s="157">
        <v>8200.68</v>
      </c>
      <c r="J26" s="157"/>
      <c r="K26" s="157"/>
      <c r="L26" s="157">
        <v>8200.68</v>
      </c>
      <c r="M26" s="154"/>
      <c r="N26" s="157"/>
      <c r="O26" s="157"/>
      <c r="P26" s="157"/>
      <c r="Q26" s="157"/>
      <c r="R26" s="157"/>
      <c r="S26" s="157"/>
      <c r="T26" s="157"/>
      <c r="U26" s="157"/>
      <c r="V26" s="157"/>
      <c r="W26" s="157"/>
    </row>
    <row r="27" ht="53.25" customHeight="1" outlineLevel="1" spans="1:23">
      <c r="A27" s="154" t="s">
        <v>46</v>
      </c>
      <c r="B27" s="154" t="s">
        <v>218</v>
      </c>
      <c r="C27" s="154" t="s">
        <v>219</v>
      </c>
      <c r="D27" s="154" t="s">
        <v>132</v>
      </c>
      <c r="E27" s="154" t="s">
        <v>133</v>
      </c>
      <c r="F27" s="154" t="s">
        <v>214</v>
      </c>
      <c r="G27" s="154" t="s">
        <v>215</v>
      </c>
      <c r="H27" s="157">
        <v>12500</v>
      </c>
      <c r="I27" s="157">
        <v>12500</v>
      </c>
      <c r="J27" s="157"/>
      <c r="K27" s="157"/>
      <c r="L27" s="157">
        <v>12500</v>
      </c>
      <c r="M27" s="154"/>
      <c r="N27" s="157"/>
      <c r="O27" s="157"/>
      <c r="P27" s="157"/>
      <c r="Q27" s="157"/>
      <c r="R27" s="157"/>
      <c r="S27" s="157"/>
      <c r="T27" s="157"/>
      <c r="U27" s="157"/>
      <c r="V27" s="157"/>
      <c r="W27" s="157"/>
    </row>
    <row r="28" ht="53.25" customHeight="1" outlineLevel="1" spans="1:23">
      <c r="A28" s="154" t="s">
        <v>46</v>
      </c>
      <c r="B28" s="154" t="s">
        <v>220</v>
      </c>
      <c r="C28" s="154" t="s">
        <v>221</v>
      </c>
      <c r="D28" s="154" t="s">
        <v>87</v>
      </c>
      <c r="E28" s="154" t="s">
        <v>88</v>
      </c>
      <c r="F28" s="154" t="s">
        <v>214</v>
      </c>
      <c r="G28" s="154" t="s">
        <v>215</v>
      </c>
      <c r="H28" s="157">
        <v>58277.02</v>
      </c>
      <c r="I28" s="157">
        <v>58277.02</v>
      </c>
      <c r="J28" s="157"/>
      <c r="K28" s="157"/>
      <c r="L28" s="157">
        <v>58277.02</v>
      </c>
      <c r="M28" s="154"/>
      <c r="N28" s="157"/>
      <c r="O28" s="157"/>
      <c r="P28" s="157"/>
      <c r="Q28" s="157"/>
      <c r="R28" s="157"/>
      <c r="S28" s="157"/>
      <c r="T28" s="157"/>
      <c r="U28" s="157"/>
      <c r="V28" s="157"/>
      <c r="W28" s="157"/>
    </row>
    <row r="29" ht="53.25" customHeight="1" outlineLevel="1" spans="1:23">
      <c r="A29" s="154" t="s">
        <v>46</v>
      </c>
      <c r="B29" s="154" t="s">
        <v>220</v>
      </c>
      <c r="C29" s="154" t="s">
        <v>221</v>
      </c>
      <c r="D29" s="154" t="s">
        <v>101</v>
      </c>
      <c r="E29" s="154" t="s">
        <v>102</v>
      </c>
      <c r="F29" s="154" t="s">
        <v>214</v>
      </c>
      <c r="G29" s="154" t="s">
        <v>215</v>
      </c>
      <c r="H29" s="157"/>
      <c r="I29" s="157"/>
      <c r="J29" s="157"/>
      <c r="K29" s="157"/>
      <c r="L29" s="157"/>
      <c r="M29" s="154"/>
      <c r="N29" s="157"/>
      <c r="O29" s="157"/>
      <c r="P29" s="157"/>
      <c r="Q29" s="157"/>
      <c r="R29" s="157"/>
      <c r="S29" s="157"/>
      <c r="T29" s="157"/>
      <c r="U29" s="157"/>
      <c r="V29" s="157"/>
      <c r="W29" s="157"/>
    </row>
    <row r="30" ht="53.25" customHeight="1" outlineLevel="1" spans="1:23">
      <c r="A30" s="154" t="s">
        <v>46</v>
      </c>
      <c r="B30" s="154" t="s">
        <v>222</v>
      </c>
      <c r="C30" s="154" t="s">
        <v>223</v>
      </c>
      <c r="D30" s="154" t="s">
        <v>132</v>
      </c>
      <c r="E30" s="154" t="s">
        <v>133</v>
      </c>
      <c r="F30" s="154" t="s">
        <v>214</v>
      </c>
      <c r="G30" s="154" t="s">
        <v>215</v>
      </c>
      <c r="H30" s="157">
        <v>8200.68</v>
      </c>
      <c r="I30" s="157">
        <v>8200.68</v>
      </c>
      <c r="J30" s="157"/>
      <c r="K30" s="157"/>
      <c r="L30" s="157">
        <v>8200.68</v>
      </c>
      <c r="M30" s="154"/>
      <c r="N30" s="157"/>
      <c r="O30" s="157"/>
      <c r="P30" s="157"/>
      <c r="Q30" s="157"/>
      <c r="R30" s="157"/>
      <c r="S30" s="157"/>
      <c r="T30" s="157"/>
      <c r="U30" s="157"/>
      <c r="V30" s="157"/>
      <c r="W30" s="157"/>
    </row>
    <row r="31" ht="53.25" customHeight="1" outlineLevel="1" spans="1:23">
      <c r="A31" s="154" t="s">
        <v>46</v>
      </c>
      <c r="B31" s="154" t="s">
        <v>224</v>
      </c>
      <c r="C31" s="154" t="s">
        <v>225</v>
      </c>
      <c r="D31" s="154" t="s">
        <v>87</v>
      </c>
      <c r="E31" s="154" t="s">
        <v>88</v>
      </c>
      <c r="F31" s="154" t="s">
        <v>214</v>
      </c>
      <c r="G31" s="154" t="s">
        <v>215</v>
      </c>
      <c r="H31" s="157">
        <v>168300</v>
      </c>
      <c r="I31" s="157">
        <v>168300</v>
      </c>
      <c r="J31" s="157"/>
      <c r="K31" s="157"/>
      <c r="L31" s="157">
        <v>168300</v>
      </c>
      <c r="M31" s="154"/>
      <c r="N31" s="157"/>
      <c r="O31" s="157"/>
      <c r="P31" s="157"/>
      <c r="Q31" s="157"/>
      <c r="R31" s="157"/>
      <c r="S31" s="157"/>
      <c r="T31" s="157"/>
      <c r="U31" s="157"/>
      <c r="V31" s="157"/>
      <c r="W31" s="157"/>
    </row>
    <row r="32" ht="53.25" customHeight="1" outlineLevel="1" spans="1:23">
      <c r="A32" s="154" t="s">
        <v>46</v>
      </c>
      <c r="B32" s="154" t="s">
        <v>226</v>
      </c>
      <c r="C32" s="154" t="s">
        <v>139</v>
      </c>
      <c r="D32" s="154" t="s">
        <v>138</v>
      </c>
      <c r="E32" s="154" t="s">
        <v>139</v>
      </c>
      <c r="F32" s="154" t="s">
        <v>227</v>
      </c>
      <c r="G32" s="154" t="s">
        <v>139</v>
      </c>
      <c r="H32" s="157">
        <v>492040.8</v>
      </c>
      <c r="I32" s="157">
        <v>492040.8</v>
      </c>
      <c r="J32" s="157"/>
      <c r="K32" s="157"/>
      <c r="L32" s="157">
        <v>492040.8</v>
      </c>
      <c r="M32" s="154"/>
      <c r="N32" s="157"/>
      <c r="O32" s="157"/>
      <c r="P32" s="157"/>
      <c r="Q32" s="157"/>
      <c r="R32" s="157"/>
      <c r="S32" s="157"/>
      <c r="T32" s="157"/>
      <c r="U32" s="157"/>
      <c r="V32" s="157"/>
      <c r="W32" s="157"/>
    </row>
    <row r="33" ht="53.25" customHeight="1" outlineLevel="1" spans="1:23">
      <c r="A33" s="154" t="s">
        <v>46</v>
      </c>
      <c r="B33" s="154" t="s">
        <v>228</v>
      </c>
      <c r="C33" s="154" t="s">
        <v>229</v>
      </c>
      <c r="D33" s="154" t="s">
        <v>87</v>
      </c>
      <c r="E33" s="154" t="s">
        <v>88</v>
      </c>
      <c r="F33" s="154" t="s">
        <v>230</v>
      </c>
      <c r="G33" s="154" t="s">
        <v>231</v>
      </c>
      <c r="H33" s="157">
        <v>309600</v>
      </c>
      <c r="I33" s="157">
        <v>309600</v>
      </c>
      <c r="J33" s="157"/>
      <c r="K33" s="157"/>
      <c r="L33" s="157">
        <v>309600</v>
      </c>
      <c r="M33" s="154"/>
      <c r="N33" s="157"/>
      <c r="O33" s="157"/>
      <c r="P33" s="157"/>
      <c r="Q33" s="157"/>
      <c r="R33" s="157"/>
      <c r="S33" s="157"/>
      <c r="T33" s="157"/>
      <c r="U33" s="157"/>
      <c r="V33" s="157"/>
      <c r="W33" s="157"/>
    </row>
    <row r="34" ht="53.25" customHeight="1" outlineLevel="1" spans="1:23">
      <c r="A34" s="154" t="s">
        <v>46</v>
      </c>
      <c r="B34" s="154" t="s">
        <v>232</v>
      </c>
      <c r="C34" s="154" t="s">
        <v>233</v>
      </c>
      <c r="D34" s="154" t="s">
        <v>87</v>
      </c>
      <c r="E34" s="154" t="s">
        <v>88</v>
      </c>
      <c r="F34" s="154" t="s">
        <v>234</v>
      </c>
      <c r="G34" s="154" t="s">
        <v>235</v>
      </c>
      <c r="H34" s="157">
        <v>12649</v>
      </c>
      <c r="I34" s="157">
        <v>12649</v>
      </c>
      <c r="J34" s="157"/>
      <c r="K34" s="157"/>
      <c r="L34" s="157">
        <v>12649</v>
      </c>
      <c r="M34" s="154"/>
      <c r="N34" s="157"/>
      <c r="O34" s="157"/>
      <c r="P34" s="157"/>
      <c r="Q34" s="157"/>
      <c r="R34" s="157"/>
      <c r="S34" s="157"/>
      <c r="T34" s="157"/>
      <c r="U34" s="157"/>
      <c r="V34" s="157"/>
      <c r="W34" s="157"/>
    </row>
    <row r="35" ht="53.25" customHeight="1" outlineLevel="1" spans="1:23">
      <c r="A35" s="154" t="s">
        <v>46</v>
      </c>
      <c r="B35" s="154" t="s">
        <v>232</v>
      </c>
      <c r="C35" s="154" t="s">
        <v>233</v>
      </c>
      <c r="D35" s="154" t="s">
        <v>101</v>
      </c>
      <c r="E35" s="154" t="s">
        <v>102</v>
      </c>
      <c r="F35" s="154" t="s">
        <v>234</v>
      </c>
      <c r="G35" s="154" t="s">
        <v>235</v>
      </c>
      <c r="H35" s="157"/>
      <c r="I35" s="157"/>
      <c r="J35" s="157"/>
      <c r="K35" s="157"/>
      <c r="L35" s="157"/>
      <c r="M35" s="154"/>
      <c r="N35" s="157"/>
      <c r="O35" s="157"/>
      <c r="P35" s="157"/>
      <c r="Q35" s="157"/>
      <c r="R35" s="157"/>
      <c r="S35" s="157"/>
      <c r="T35" s="157"/>
      <c r="U35" s="157"/>
      <c r="V35" s="157"/>
      <c r="W35" s="157"/>
    </row>
    <row r="36" ht="53.25" customHeight="1" outlineLevel="1" spans="1:23">
      <c r="A36" s="154" t="s">
        <v>46</v>
      </c>
      <c r="B36" s="154" t="s">
        <v>236</v>
      </c>
      <c r="C36" s="154" t="s">
        <v>237</v>
      </c>
      <c r="D36" s="154" t="s">
        <v>82</v>
      </c>
      <c r="E36" s="154" t="s">
        <v>81</v>
      </c>
      <c r="F36" s="154" t="s">
        <v>234</v>
      </c>
      <c r="G36" s="154" t="s">
        <v>235</v>
      </c>
      <c r="H36" s="157">
        <v>3450</v>
      </c>
      <c r="I36" s="157">
        <v>3450</v>
      </c>
      <c r="J36" s="157"/>
      <c r="K36" s="157"/>
      <c r="L36" s="157">
        <v>3450</v>
      </c>
      <c r="M36" s="154"/>
      <c r="N36" s="157"/>
      <c r="O36" s="157"/>
      <c r="P36" s="157"/>
      <c r="Q36" s="157"/>
      <c r="R36" s="157"/>
      <c r="S36" s="157"/>
      <c r="T36" s="157"/>
      <c r="U36" s="157"/>
      <c r="V36" s="157"/>
      <c r="W36" s="157"/>
    </row>
    <row r="37" ht="53.25" customHeight="1" outlineLevel="1" spans="1:23">
      <c r="A37" s="154" t="s">
        <v>46</v>
      </c>
      <c r="B37" s="154" t="s">
        <v>238</v>
      </c>
      <c r="C37" s="154" t="s">
        <v>239</v>
      </c>
      <c r="D37" s="154" t="s">
        <v>87</v>
      </c>
      <c r="E37" s="154" t="s">
        <v>88</v>
      </c>
      <c r="F37" s="154" t="s">
        <v>234</v>
      </c>
      <c r="G37" s="154" t="s">
        <v>235</v>
      </c>
      <c r="H37" s="157">
        <v>15900</v>
      </c>
      <c r="I37" s="157">
        <v>15900</v>
      </c>
      <c r="J37" s="157"/>
      <c r="K37" s="157"/>
      <c r="L37" s="157">
        <v>15900</v>
      </c>
      <c r="M37" s="154"/>
      <c r="N37" s="157"/>
      <c r="O37" s="157"/>
      <c r="P37" s="157"/>
      <c r="Q37" s="157"/>
      <c r="R37" s="157"/>
      <c r="S37" s="157"/>
      <c r="T37" s="157"/>
      <c r="U37" s="157"/>
      <c r="V37" s="157"/>
      <c r="W37" s="157"/>
    </row>
    <row r="38" ht="53.25" customHeight="1" outlineLevel="1" spans="1:23">
      <c r="A38" s="154" t="s">
        <v>46</v>
      </c>
      <c r="B38" s="154" t="s">
        <v>238</v>
      </c>
      <c r="C38" s="154" t="s">
        <v>239</v>
      </c>
      <c r="D38" s="154" t="s">
        <v>87</v>
      </c>
      <c r="E38" s="154" t="s">
        <v>88</v>
      </c>
      <c r="F38" s="154" t="s">
        <v>234</v>
      </c>
      <c r="G38" s="154" t="s">
        <v>235</v>
      </c>
      <c r="H38" s="157">
        <v>21600</v>
      </c>
      <c r="I38" s="157">
        <v>21600</v>
      </c>
      <c r="J38" s="157"/>
      <c r="K38" s="157"/>
      <c r="L38" s="157">
        <v>21600</v>
      </c>
      <c r="M38" s="154"/>
      <c r="N38" s="157"/>
      <c r="O38" s="157"/>
      <c r="P38" s="157"/>
      <c r="Q38" s="157"/>
      <c r="R38" s="157"/>
      <c r="S38" s="157"/>
      <c r="T38" s="157"/>
      <c r="U38" s="157"/>
      <c r="V38" s="157"/>
      <c r="W38" s="157"/>
    </row>
    <row r="39" ht="53.25" customHeight="1" outlineLevel="1" spans="1:23">
      <c r="A39" s="154" t="s">
        <v>46</v>
      </c>
      <c r="B39" s="154" t="s">
        <v>238</v>
      </c>
      <c r="C39" s="154" t="s">
        <v>239</v>
      </c>
      <c r="D39" s="154" t="s">
        <v>87</v>
      </c>
      <c r="E39" s="154" t="s">
        <v>88</v>
      </c>
      <c r="F39" s="154" t="s">
        <v>240</v>
      </c>
      <c r="G39" s="154" t="s">
        <v>241</v>
      </c>
      <c r="H39" s="157">
        <v>10000</v>
      </c>
      <c r="I39" s="157">
        <v>10000</v>
      </c>
      <c r="J39" s="157"/>
      <c r="K39" s="157"/>
      <c r="L39" s="157">
        <v>10000</v>
      </c>
      <c r="M39" s="154"/>
      <c r="N39" s="157"/>
      <c r="O39" s="157"/>
      <c r="P39" s="157"/>
      <c r="Q39" s="157"/>
      <c r="R39" s="157"/>
      <c r="S39" s="157"/>
      <c r="T39" s="157"/>
      <c r="U39" s="157"/>
      <c r="V39" s="157"/>
      <c r="W39" s="157"/>
    </row>
    <row r="40" ht="53.25" customHeight="1" outlineLevel="1" spans="1:23">
      <c r="A40" s="154" t="s">
        <v>46</v>
      </c>
      <c r="B40" s="154" t="s">
        <v>238</v>
      </c>
      <c r="C40" s="154" t="s">
        <v>239</v>
      </c>
      <c r="D40" s="154" t="s">
        <v>87</v>
      </c>
      <c r="E40" s="154" t="s">
        <v>88</v>
      </c>
      <c r="F40" s="154" t="s">
        <v>242</v>
      </c>
      <c r="G40" s="154" t="s">
        <v>243</v>
      </c>
      <c r="H40" s="157">
        <v>8000</v>
      </c>
      <c r="I40" s="157">
        <v>8000</v>
      </c>
      <c r="J40" s="157"/>
      <c r="K40" s="157"/>
      <c r="L40" s="157">
        <v>8000</v>
      </c>
      <c r="M40" s="154"/>
      <c r="N40" s="157"/>
      <c r="O40" s="157"/>
      <c r="P40" s="157"/>
      <c r="Q40" s="157"/>
      <c r="R40" s="157"/>
      <c r="S40" s="157"/>
      <c r="T40" s="157"/>
      <c r="U40" s="157"/>
      <c r="V40" s="157"/>
      <c r="W40" s="157"/>
    </row>
    <row r="41" ht="53.25" customHeight="1" outlineLevel="1" spans="1:23">
      <c r="A41" s="154" t="s">
        <v>46</v>
      </c>
      <c r="B41" s="154" t="s">
        <v>238</v>
      </c>
      <c r="C41" s="154" t="s">
        <v>239</v>
      </c>
      <c r="D41" s="154" t="s">
        <v>87</v>
      </c>
      <c r="E41" s="154" t="s">
        <v>88</v>
      </c>
      <c r="F41" s="154" t="s">
        <v>244</v>
      </c>
      <c r="G41" s="154" t="s">
        <v>245</v>
      </c>
      <c r="H41" s="157">
        <v>40000</v>
      </c>
      <c r="I41" s="157">
        <v>40000</v>
      </c>
      <c r="J41" s="157"/>
      <c r="K41" s="157"/>
      <c r="L41" s="157">
        <v>40000</v>
      </c>
      <c r="M41" s="154"/>
      <c r="N41" s="157"/>
      <c r="O41" s="157"/>
      <c r="P41" s="157"/>
      <c r="Q41" s="157"/>
      <c r="R41" s="157"/>
      <c r="S41" s="157"/>
      <c r="T41" s="157"/>
      <c r="U41" s="157"/>
      <c r="V41" s="157"/>
      <c r="W41" s="157"/>
    </row>
    <row r="42" ht="53.25" customHeight="1" outlineLevel="1" spans="1:23">
      <c r="A42" s="154" t="s">
        <v>46</v>
      </c>
      <c r="B42" s="154" t="s">
        <v>238</v>
      </c>
      <c r="C42" s="154" t="s">
        <v>239</v>
      </c>
      <c r="D42" s="154" t="s">
        <v>87</v>
      </c>
      <c r="E42" s="154" t="s">
        <v>88</v>
      </c>
      <c r="F42" s="154" t="s">
        <v>246</v>
      </c>
      <c r="G42" s="154" t="s">
        <v>247</v>
      </c>
      <c r="H42" s="157">
        <v>20000</v>
      </c>
      <c r="I42" s="157">
        <v>20000</v>
      </c>
      <c r="J42" s="157"/>
      <c r="K42" s="157"/>
      <c r="L42" s="157">
        <v>20000</v>
      </c>
      <c r="M42" s="154"/>
      <c r="N42" s="157"/>
      <c r="O42" s="157"/>
      <c r="P42" s="157"/>
      <c r="Q42" s="157"/>
      <c r="R42" s="157"/>
      <c r="S42" s="157"/>
      <c r="T42" s="157"/>
      <c r="U42" s="157"/>
      <c r="V42" s="157"/>
      <c r="W42" s="157"/>
    </row>
    <row r="43" ht="53.25" customHeight="1" outlineLevel="1" spans="1:23">
      <c r="A43" s="154" t="s">
        <v>46</v>
      </c>
      <c r="B43" s="154" t="s">
        <v>238</v>
      </c>
      <c r="C43" s="154" t="s">
        <v>239</v>
      </c>
      <c r="D43" s="154" t="s">
        <v>87</v>
      </c>
      <c r="E43" s="154" t="s">
        <v>88</v>
      </c>
      <c r="F43" s="154" t="s">
        <v>248</v>
      </c>
      <c r="G43" s="154" t="s">
        <v>249</v>
      </c>
      <c r="H43" s="157">
        <v>5000</v>
      </c>
      <c r="I43" s="157">
        <v>5000</v>
      </c>
      <c r="J43" s="157"/>
      <c r="K43" s="157"/>
      <c r="L43" s="157">
        <v>5000</v>
      </c>
      <c r="M43" s="154"/>
      <c r="N43" s="157"/>
      <c r="O43" s="157"/>
      <c r="P43" s="157"/>
      <c r="Q43" s="157"/>
      <c r="R43" s="157"/>
      <c r="S43" s="157"/>
      <c r="T43" s="157"/>
      <c r="U43" s="157"/>
      <c r="V43" s="157"/>
      <c r="W43" s="157"/>
    </row>
    <row r="44" ht="53.25" customHeight="1" outlineLevel="1" spans="1:23">
      <c r="A44" s="154" t="s">
        <v>46</v>
      </c>
      <c r="B44" s="154" t="s">
        <v>238</v>
      </c>
      <c r="C44" s="154" t="s">
        <v>239</v>
      </c>
      <c r="D44" s="154" t="s">
        <v>87</v>
      </c>
      <c r="E44" s="154" t="s">
        <v>88</v>
      </c>
      <c r="F44" s="154" t="s">
        <v>250</v>
      </c>
      <c r="G44" s="154" t="s">
        <v>251</v>
      </c>
      <c r="H44" s="157">
        <v>5000</v>
      </c>
      <c r="I44" s="157">
        <v>5000</v>
      </c>
      <c r="J44" s="157"/>
      <c r="K44" s="157"/>
      <c r="L44" s="157">
        <v>5000</v>
      </c>
      <c r="M44" s="154"/>
      <c r="N44" s="157"/>
      <c r="O44" s="157"/>
      <c r="P44" s="157"/>
      <c r="Q44" s="157"/>
      <c r="R44" s="157"/>
      <c r="S44" s="157"/>
      <c r="T44" s="157"/>
      <c r="U44" s="157"/>
      <c r="V44" s="157"/>
      <c r="W44" s="157"/>
    </row>
    <row r="45" ht="53.25" customHeight="1" outlineLevel="1" spans="1:23">
      <c r="A45" s="154" t="s">
        <v>46</v>
      </c>
      <c r="B45" s="154" t="s">
        <v>252</v>
      </c>
      <c r="C45" s="154" t="s">
        <v>253</v>
      </c>
      <c r="D45" s="154" t="s">
        <v>87</v>
      </c>
      <c r="E45" s="154" t="s">
        <v>88</v>
      </c>
      <c r="F45" s="154" t="s">
        <v>254</v>
      </c>
      <c r="G45" s="154" t="s">
        <v>160</v>
      </c>
      <c r="H45" s="157">
        <v>3000</v>
      </c>
      <c r="I45" s="157">
        <v>3000</v>
      </c>
      <c r="J45" s="157"/>
      <c r="K45" s="157"/>
      <c r="L45" s="157">
        <v>3000</v>
      </c>
      <c r="M45" s="154"/>
      <c r="N45" s="157"/>
      <c r="O45" s="157"/>
      <c r="P45" s="157"/>
      <c r="Q45" s="157"/>
      <c r="R45" s="157"/>
      <c r="S45" s="157"/>
      <c r="T45" s="157"/>
      <c r="U45" s="157"/>
      <c r="V45" s="157"/>
      <c r="W45" s="157"/>
    </row>
    <row r="46" ht="53.25" customHeight="1" outlineLevel="1" spans="1:23">
      <c r="A46" s="154" t="s">
        <v>46</v>
      </c>
      <c r="B46" s="154" t="s">
        <v>255</v>
      </c>
      <c r="C46" s="154" t="s">
        <v>256</v>
      </c>
      <c r="D46" s="154" t="s">
        <v>87</v>
      </c>
      <c r="E46" s="154" t="s">
        <v>88</v>
      </c>
      <c r="F46" s="154" t="s">
        <v>257</v>
      </c>
      <c r="G46" s="154" t="s">
        <v>258</v>
      </c>
      <c r="H46" s="157">
        <v>12300</v>
      </c>
      <c r="I46" s="157">
        <v>12300</v>
      </c>
      <c r="J46" s="157"/>
      <c r="K46" s="157"/>
      <c r="L46" s="157">
        <v>12300</v>
      </c>
      <c r="M46" s="154"/>
      <c r="N46" s="157"/>
      <c r="O46" s="157"/>
      <c r="P46" s="157"/>
      <c r="Q46" s="157"/>
      <c r="R46" s="157"/>
      <c r="S46" s="157"/>
      <c r="T46" s="157"/>
      <c r="U46" s="157"/>
      <c r="V46" s="157"/>
      <c r="W46" s="157"/>
    </row>
    <row r="47" ht="53.25" customHeight="1" outlineLevel="1" spans="1:23">
      <c r="A47" s="154" t="s">
        <v>46</v>
      </c>
      <c r="B47" s="154" t="s">
        <v>238</v>
      </c>
      <c r="C47" s="154" t="s">
        <v>239</v>
      </c>
      <c r="D47" s="154" t="s">
        <v>101</v>
      </c>
      <c r="E47" s="154" t="s">
        <v>102</v>
      </c>
      <c r="F47" s="154" t="s">
        <v>234</v>
      </c>
      <c r="G47" s="154" t="s">
        <v>235</v>
      </c>
      <c r="H47" s="157">
        <v>7600</v>
      </c>
      <c r="I47" s="157">
        <v>7600</v>
      </c>
      <c r="J47" s="157"/>
      <c r="K47" s="157"/>
      <c r="L47" s="157">
        <v>7600</v>
      </c>
      <c r="M47" s="154"/>
      <c r="N47" s="157"/>
      <c r="O47" s="157"/>
      <c r="P47" s="157"/>
      <c r="Q47" s="157"/>
      <c r="R47" s="157"/>
      <c r="S47" s="157"/>
      <c r="T47" s="157"/>
      <c r="U47" s="157"/>
      <c r="V47" s="157"/>
      <c r="W47" s="157"/>
    </row>
    <row r="48" ht="53.25" customHeight="1" outlineLevel="1" spans="1:23">
      <c r="A48" s="154" t="s">
        <v>46</v>
      </c>
      <c r="B48" s="154" t="s">
        <v>238</v>
      </c>
      <c r="C48" s="154" t="s">
        <v>239</v>
      </c>
      <c r="D48" s="154" t="s">
        <v>101</v>
      </c>
      <c r="E48" s="154" t="s">
        <v>102</v>
      </c>
      <c r="F48" s="154" t="s">
        <v>246</v>
      </c>
      <c r="G48" s="154" t="s">
        <v>247</v>
      </c>
      <c r="H48" s="157">
        <v>10000</v>
      </c>
      <c r="I48" s="157">
        <v>10000</v>
      </c>
      <c r="J48" s="157"/>
      <c r="K48" s="157"/>
      <c r="L48" s="157">
        <v>10000</v>
      </c>
      <c r="M48" s="154"/>
      <c r="N48" s="157"/>
      <c r="O48" s="157"/>
      <c r="P48" s="157"/>
      <c r="Q48" s="157"/>
      <c r="R48" s="157"/>
      <c r="S48" s="157"/>
      <c r="T48" s="157"/>
      <c r="U48" s="157"/>
      <c r="V48" s="157"/>
      <c r="W48" s="157"/>
    </row>
    <row r="49" ht="53.25" customHeight="1" outlineLevel="1" spans="1:23">
      <c r="A49" s="154" t="s">
        <v>46</v>
      </c>
      <c r="B49" s="154" t="s">
        <v>259</v>
      </c>
      <c r="C49" s="154" t="s">
        <v>260</v>
      </c>
      <c r="D49" s="154" t="s">
        <v>111</v>
      </c>
      <c r="E49" s="154" t="s">
        <v>112</v>
      </c>
      <c r="F49" s="154" t="s">
        <v>244</v>
      </c>
      <c r="G49" s="154" t="s">
        <v>245</v>
      </c>
      <c r="H49" s="157">
        <v>8400</v>
      </c>
      <c r="I49" s="157">
        <v>8400</v>
      </c>
      <c r="J49" s="157"/>
      <c r="K49" s="157"/>
      <c r="L49" s="157">
        <v>8400</v>
      </c>
      <c r="M49" s="154"/>
      <c r="N49" s="157"/>
      <c r="O49" s="157"/>
      <c r="P49" s="157"/>
      <c r="Q49" s="157"/>
      <c r="R49" s="157"/>
      <c r="S49" s="157"/>
      <c r="T49" s="157"/>
      <c r="U49" s="157"/>
      <c r="V49" s="157"/>
      <c r="W49" s="157"/>
    </row>
    <row r="50" ht="53.25" customHeight="1" outlineLevel="1" spans="1:23">
      <c r="A50" s="154" t="s">
        <v>46</v>
      </c>
      <c r="B50" s="154" t="s">
        <v>261</v>
      </c>
      <c r="C50" s="154" t="s">
        <v>262</v>
      </c>
      <c r="D50" s="154" t="s">
        <v>111</v>
      </c>
      <c r="E50" s="154" t="s">
        <v>112</v>
      </c>
      <c r="F50" s="154" t="s">
        <v>234</v>
      </c>
      <c r="G50" s="154" t="s">
        <v>235</v>
      </c>
      <c r="H50" s="157">
        <v>1800</v>
      </c>
      <c r="I50" s="157">
        <v>1800</v>
      </c>
      <c r="J50" s="157"/>
      <c r="K50" s="157"/>
      <c r="L50" s="157">
        <v>1800</v>
      </c>
      <c r="M50" s="154"/>
      <c r="N50" s="157"/>
      <c r="O50" s="157"/>
      <c r="P50" s="157"/>
      <c r="Q50" s="157"/>
      <c r="R50" s="157"/>
      <c r="S50" s="157"/>
      <c r="T50" s="157"/>
      <c r="U50" s="157"/>
      <c r="V50" s="157"/>
      <c r="W50" s="157"/>
    </row>
    <row r="51" ht="53.25" customHeight="1" outlineLevel="1" spans="1:23">
      <c r="A51" s="154" t="s">
        <v>46</v>
      </c>
      <c r="B51" s="154" t="s">
        <v>263</v>
      </c>
      <c r="C51" s="154" t="s">
        <v>264</v>
      </c>
      <c r="D51" s="154" t="s">
        <v>87</v>
      </c>
      <c r="E51" s="154" t="s">
        <v>88</v>
      </c>
      <c r="F51" s="154" t="s">
        <v>265</v>
      </c>
      <c r="G51" s="154" t="s">
        <v>264</v>
      </c>
      <c r="H51" s="157">
        <v>74240.16</v>
      </c>
      <c r="I51" s="157">
        <v>74240.16</v>
      </c>
      <c r="J51" s="157"/>
      <c r="K51" s="157"/>
      <c r="L51" s="157">
        <v>74240.16</v>
      </c>
      <c r="M51" s="154"/>
      <c r="N51" s="157"/>
      <c r="O51" s="157"/>
      <c r="P51" s="157"/>
      <c r="Q51" s="157"/>
      <c r="R51" s="157"/>
      <c r="S51" s="157"/>
      <c r="T51" s="157"/>
      <c r="U51" s="157"/>
      <c r="V51" s="157"/>
      <c r="W51" s="157"/>
    </row>
    <row r="52" ht="53.25" customHeight="1" outlineLevel="1" spans="1:23">
      <c r="A52" s="154" t="s">
        <v>46</v>
      </c>
      <c r="B52" s="154" t="s">
        <v>263</v>
      </c>
      <c r="C52" s="154" t="s">
        <v>264</v>
      </c>
      <c r="D52" s="154" t="s">
        <v>101</v>
      </c>
      <c r="E52" s="154" t="s">
        <v>102</v>
      </c>
      <c r="F52" s="154" t="s">
        <v>265</v>
      </c>
      <c r="G52" s="154" t="s">
        <v>264</v>
      </c>
      <c r="H52" s="157">
        <v>7766.64</v>
      </c>
      <c r="I52" s="157">
        <v>7766.64</v>
      </c>
      <c r="J52" s="157"/>
      <c r="K52" s="157"/>
      <c r="L52" s="157">
        <v>7766.64</v>
      </c>
      <c r="M52" s="154"/>
      <c r="N52" s="157"/>
      <c r="O52" s="157"/>
      <c r="P52" s="157"/>
      <c r="Q52" s="157"/>
      <c r="R52" s="157"/>
      <c r="S52" s="157"/>
      <c r="T52" s="157"/>
      <c r="U52" s="157"/>
      <c r="V52" s="157"/>
      <c r="W52" s="157"/>
    </row>
    <row r="53" ht="53.25" customHeight="1" outlineLevel="1" spans="1:23">
      <c r="A53" s="154" t="s">
        <v>46</v>
      </c>
      <c r="B53" s="154" t="s">
        <v>266</v>
      </c>
      <c r="C53" s="154" t="s">
        <v>267</v>
      </c>
      <c r="D53" s="154" t="s">
        <v>87</v>
      </c>
      <c r="E53" s="154" t="s">
        <v>88</v>
      </c>
      <c r="F53" s="154" t="s">
        <v>268</v>
      </c>
      <c r="G53" s="154" t="s">
        <v>269</v>
      </c>
      <c r="H53" s="157">
        <v>284400</v>
      </c>
      <c r="I53" s="157">
        <v>284400</v>
      </c>
      <c r="J53" s="157"/>
      <c r="K53" s="157"/>
      <c r="L53" s="157">
        <v>284400</v>
      </c>
      <c r="M53" s="154"/>
      <c r="N53" s="157"/>
      <c r="O53" s="157"/>
      <c r="P53" s="157"/>
      <c r="Q53" s="157"/>
      <c r="R53" s="157"/>
      <c r="S53" s="157"/>
      <c r="T53" s="157"/>
      <c r="U53" s="157"/>
      <c r="V53" s="157"/>
      <c r="W53" s="157"/>
    </row>
    <row r="54" ht="53.25" customHeight="1" outlineLevel="1" spans="1:23">
      <c r="A54" s="154" t="s">
        <v>46</v>
      </c>
      <c r="B54" s="154" t="s">
        <v>270</v>
      </c>
      <c r="C54" s="154" t="s">
        <v>271</v>
      </c>
      <c r="D54" s="154" t="s">
        <v>111</v>
      </c>
      <c r="E54" s="154" t="s">
        <v>112</v>
      </c>
      <c r="F54" s="154" t="s">
        <v>272</v>
      </c>
      <c r="G54" s="154" t="s">
        <v>271</v>
      </c>
      <c r="H54" s="157">
        <v>165564</v>
      </c>
      <c r="I54" s="157">
        <v>165564</v>
      </c>
      <c r="J54" s="157"/>
      <c r="K54" s="157"/>
      <c r="L54" s="157">
        <v>165564</v>
      </c>
      <c r="M54" s="154"/>
      <c r="N54" s="157"/>
      <c r="O54" s="157"/>
      <c r="P54" s="157"/>
      <c r="Q54" s="157"/>
      <c r="R54" s="157"/>
      <c r="S54" s="157"/>
      <c r="T54" s="157"/>
      <c r="U54" s="157"/>
      <c r="V54" s="157"/>
      <c r="W54" s="157"/>
    </row>
    <row r="55" ht="53.25" customHeight="1" outlineLevel="1" spans="1:23">
      <c r="A55" s="154" t="s">
        <v>46</v>
      </c>
      <c r="B55" s="154" t="s">
        <v>273</v>
      </c>
      <c r="C55" s="154" t="s">
        <v>274</v>
      </c>
      <c r="D55" s="154" t="s">
        <v>107</v>
      </c>
      <c r="E55" s="154" t="s">
        <v>108</v>
      </c>
      <c r="F55" s="154" t="s">
        <v>275</v>
      </c>
      <c r="G55" s="154" t="s">
        <v>276</v>
      </c>
      <c r="H55" s="157">
        <v>8605.68</v>
      </c>
      <c r="I55" s="157">
        <v>8605.68</v>
      </c>
      <c r="J55" s="157"/>
      <c r="K55" s="157"/>
      <c r="L55" s="157">
        <v>8605.68</v>
      </c>
      <c r="M55" s="154"/>
      <c r="N55" s="157"/>
      <c r="O55" s="157"/>
      <c r="P55" s="157"/>
      <c r="Q55" s="157"/>
      <c r="R55" s="157"/>
      <c r="S55" s="157"/>
      <c r="T55" s="157"/>
      <c r="U55" s="157"/>
      <c r="V55" s="157"/>
      <c r="W55" s="157"/>
    </row>
    <row r="56" ht="53.25" customHeight="1" outlineLevel="1" spans="1:23">
      <c r="A56" s="154" t="s">
        <v>46</v>
      </c>
      <c r="B56" s="154" t="s">
        <v>277</v>
      </c>
      <c r="C56" s="154" t="s">
        <v>278</v>
      </c>
      <c r="D56" s="154" t="s">
        <v>78</v>
      </c>
      <c r="E56" s="154" t="s">
        <v>79</v>
      </c>
      <c r="F56" s="154" t="s">
        <v>234</v>
      </c>
      <c r="G56" s="154" t="s">
        <v>235</v>
      </c>
      <c r="H56" s="157">
        <v>15000</v>
      </c>
      <c r="I56" s="157">
        <v>15000</v>
      </c>
      <c r="J56" s="157"/>
      <c r="K56" s="157"/>
      <c r="L56" s="157">
        <v>15000</v>
      </c>
      <c r="M56" s="154"/>
      <c r="N56" s="157"/>
      <c r="O56" s="157"/>
      <c r="P56" s="157"/>
      <c r="Q56" s="157"/>
      <c r="R56" s="157"/>
      <c r="S56" s="157"/>
      <c r="T56" s="157"/>
      <c r="U56" s="157"/>
      <c r="V56" s="157"/>
      <c r="W56" s="157"/>
    </row>
    <row r="57" ht="53.25" customHeight="1" outlineLevel="1" spans="1:23">
      <c r="A57" s="154" t="s">
        <v>46</v>
      </c>
      <c r="B57" s="154" t="s">
        <v>279</v>
      </c>
      <c r="C57" s="154" t="s">
        <v>280</v>
      </c>
      <c r="D57" s="154" t="s">
        <v>78</v>
      </c>
      <c r="E57" s="154" t="s">
        <v>79</v>
      </c>
      <c r="F57" s="154" t="s">
        <v>234</v>
      </c>
      <c r="G57" s="154" t="s">
        <v>235</v>
      </c>
      <c r="H57" s="157">
        <v>4600</v>
      </c>
      <c r="I57" s="157">
        <v>4600</v>
      </c>
      <c r="J57" s="157"/>
      <c r="K57" s="157"/>
      <c r="L57" s="157">
        <v>4600</v>
      </c>
      <c r="M57" s="154"/>
      <c r="N57" s="157"/>
      <c r="O57" s="157"/>
      <c r="P57" s="157"/>
      <c r="Q57" s="157"/>
      <c r="R57" s="157"/>
      <c r="S57" s="157"/>
      <c r="T57" s="157"/>
      <c r="U57" s="157"/>
      <c r="V57" s="157"/>
      <c r="W57" s="157"/>
    </row>
    <row r="58" ht="53.25" customHeight="1" outlineLevel="1" spans="1:23">
      <c r="A58" s="154" t="s">
        <v>46</v>
      </c>
      <c r="B58" s="154" t="s">
        <v>281</v>
      </c>
      <c r="C58" s="154" t="s">
        <v>282</v>
      </c>
      <c r="D58" s="154" t="s">
        <v>111</v>
      </c>
      <c r="E58" s="154" t="s">
        <v>112</v>
      </c>
      <c r="F58" s="154" t="s">
        <v>283</v>
      </c>
      <c r="G58" s="154" t="s">
        <v>284</v>
      </c>
      <c r="H58" s="157">
        <v>30112.25</v>
      </c>
      <c r="I58" s="157">
        <v>30112.25</v>
      </c>
      <c r="J58" s="157"/>
      <c r="K58" s="157"/>
      <c r="L58" s="157">
        <v>30112.25</v>
      </c>
      <c r="M58" s="154"/>
      <c r="N58" s="157"/>
      <c r="O58" s="157"/>
      <c r="P58" s="157"/>
      <c r="Q58" s="157"/>
      <c r="R58" s="157"/>
      <c r="S58" s="157"/>
      <c r="T58" s="157"/>
      <c r="U58" s="157"/>
      <c r="V58" s="157"/>
      <c r="W58" s="157"/>
    </row>
    <row r="59" ht="30.75" customHeight="1" spans="1:23">
      <c r="A59" s="161" t="s">
        <v>30</v>
      </c>
      <c r="B59" s="161"/>
      <c r="C59" s="161"/>
      <c r="D59" s="161"/>
      <c r="E59" s="161"/>
      <c r="F59" s="161"/>
      <c r="G59" s="161"/>
      <c r="H59" s="157">
        <v>7200794.04</v>
      </c>
      <c r="I59" s="157">
        <v>7200794.04</v>
      </c>
      <c r="J59" s="157"/>
      <c r="K59" s="157"/>
      <c r="L59" s="157">
        <v>7200794.04</v>
      </c>
      <c r="M59" s="157"/>
      <c r="N59" s="157"/>
      <c r="O59" s="157"/>
      <c r="P59" s="157"/>
      <c r="Q59" s="157"/>
      <c r="R59" s="157"/>
      <c r="S59" s="157"/>
      <c r="T59" s="157"/>
      <c r="U59" s="157"/>
      <c r="V59" s="157"/>
      <c r="W59" s="157"/>
    </row>
  </sheetData>
  <autoFilter xmlns:etc="http://www.wps.cn/officeDocument/2017/etCustomData" ref="A8:W59" etc:filterBottomFollowUsedRange="0">
    <extLst/>
  </autoFilter>
  <mergeCells count="32">
    <mergeCell ref="T1:W1"/>
    <mergeCell ref="A2:W2"/>
    <mergeCell ref="A3:G3"/>
    <mergeCell ref="T3:W3"/>
    <mergeCell ref="H4:W4"/>
    <mergeCell ref="I5:M5"/>
    <mergeCell ref="N5:P5"/>
    <mergeCell ref="R5:W5"/>
    <mergeCell ref="A59:G59"/>
    <mergeCell ref="A4:A7"/>
    <mergeCell ref="B4:B7"/>
    <mergeCell ref="C4:C7"/>
    <mergeCell ref="D4:D7"/>
    <mergeCell ref="E4:E7"/>
    <mergeCell ref="F4:F7"/>
    <mergeCell ref="G4:G7"/>
    <mergeCell ref="H5:H7"/>
    <mergeCell ref="I6:I7"/>
    <mergeCell ref="J6:J7"/>
    <mergeCell ref="K6:K7"/>
    <mergeCell ref="L6:L7"/>
    <mergeCell ref="M6:M7"/>
    <mergeCell ref="N6:N7"/>
    <mergeCell ref="O6:O7"/>
    <mergeCell ref="P6:P7"/>
    <mergeCell ref="Q5:Q7"/>
    <mergeCell ref="R6:R7"/>
    <mergeCell ref="S6:S7"/>
    <mergeCell ref="T6:T7"/>
    <mergeCell ref="U6:U7"/>
    <mergeCell ref="V6:V7"/>
    <mergeCell ref="W6:W7"/>
  </mergeCells>
  <pageMargins left="0.75" right="0.75" top="1" bottom="1" header="0.5" footer="0.5"/>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W64"/>
  <sheetViews>
    <sheetView showZeros="0" topLeftCell="C6" workbookViewId="0">
      <selection activeCell="H68" sqref="H68"/>
    </sheetView>
  </sheetViews>
  <sheetFormatPr defaultColWidth="10.2866666666667" defaultRowHeight="15" customHeight="1"/>
  <cols>
    <col min="1" max="1" width="5.71333333333333" customWidth="1"/>
    <col min="2" max="2" width="7.71333333333333" customWidth="1"/>
    <col min="3" max="3" width="9.84666666666667" customWidth="1"/>
    <col min="4" max="4" width="10.5733333333333" customWidth="1"/>
    <col min="5" max="5" width="6" customWidth="1"/>
    <col min="6" max="6" width="7.28666666666667" customWidth="1"/>
    <col min="7" max="7" width="5.28666666666667" customWidth="1"/>
    <col min="8" max="8" width="5.84666666666667" customWidth="1"/>
    <col min="9" max="11" width="12.8466666666667" customWidth="1"/>
    <col min="12" max="12" width="7.28666666666667" customWidth="1"/>
    <col min="13" max="13" width="5.84666666666667" customWidth="1"/>
    <col min="14" max="16" width="4.71333333333333" customWidth="1"/>
    <col min="17" max="17" width="8" customWidth="1"/>
    <col min="18" max="18" width="11" customWidth="1"/>
    <col min="19" max="20" width="9.84666666666667" customWidth="1"/>
    <col min="21" max="21" width="7.57333333333333" customWidth="1"/>
    <col min="22" max="22" width="5" customWidth="1"/>
    <col min="23" max="23" width="11" customWidth="1"/>
  </cols>
  <sheetData>
    <row r="1" ht="18.75" customHeight="1" spans="1:23">
      <c r="A1" s="151" t="s">
        <v>285</v>
      </c>
      <c r="B1" s="151"/>
      <c r="C1" s="151"/>
      <c r="D1" s="151"/>
      <c r="E1" s="151"/>
      <c r="F1" s="151"/>
      <c r="G1" s="151"/>
      <c r="H1" s="151"/>
      <c r="I1" s="151"/>
      <c r="J1" s="151"/>
      <c r="K1" s="151"/>
      <c r="L1" s="151"/>
      <c r="M1" s="151"/>
      <c r="N1" s="151"/>
      <c r="O1" s="151"/>
      <c r="P1" s="151"/>
      <c r="Q1" s="151"/>
      <c r="R1" s="151"/>
      <c r="S1" s="151"/>
      <c r="T1" s="151"/>
      <c r="U1" s="151"/>
      <c r="V1" s="151"/>
      <c r="W1" s="151"/>
    </row>
    <row r="2" ht="26.25" customHeight="1" spans="1:23">
      <c r="A2" s="146" t="str">
        <f>"2026"&amp;"年部门项目支出预算表"</f>
        <v>2026年部门项目支出预算表</v>
      </c>
      <c r="B2" s="146"/>
      <c r="C2" s="146" t="s">
        <v>59</v>
      </c>
      <c r="D2" s="146"/>
      <c r="E2" s="146"/>
      <c r="F2" s="146"/>
      <c r="G2" s="146"/>
      <c r="H2" s="146"/>
      <c r="I2" s="146"/>
      <c r="J2" s="146"/>
      <c r="K2" s="146"/>
      <c r="L2" s="146"/>
      <c r="M2" s="146"/>
      <c r="N2" s="146"/>
      <c r="O2" s="146"/>
      <c r="P2" s="146"/>
      <c r="Q2" s="146"/>
      <c r="R2" s="146"/>
      <c r="S2" s="146"/>
      <c r="T2" s="146"/>
      <c r="U2" s="146"/>
      <c r="V2" s="146"/>
      <c r="W2" s="146"/>
    </row>
    <row r="3" ht="18.75" customHeight="1" spans="1:23">
      <c r="A3" s="152" t="str">
        <f>"单位名称："&amp;"梁河县司法局"</f>
        <v>单位名称：梁河县司法局</v>
      </c>
      <c r="B3" s="152"/>
      <c r="C3" s="152"/>
      <c r="D3" s="152"/>
      <c r="E3" s="152"/>
      <c r="F3" s="152"/>
      <c r="G3" s="152"/>
      <c r="H3" s="156"/>
      <c r="I3" s="156"/>
      <c r="J3" s="156"/>
      <c r="K3" s="156"/>
      <c r="L3" s="156"/>
      <c r="M3" s="156"/>
      <c r="N3" s="156"/>
      <c r="O3" s="156"/>
      <c r="P3" s="156"/>
      <c r="Q3" s="156"/>
      <c r="R3" s="156"/>
      <c r="S3" s="156"/>
      <c r="T3" s="156"/>
      <c r="U3" s="156"/>
      <c r="V3" s="151" t="s">
        <v>27</v>
      </c>
      <c r="W3" s="151"/>
    </row>
    <row r="4" ht="26.25" customHeight="1" spans="1:23">
      <c r="A4" s="153" t="s">
        <v>286</v>
      </c>
      <c r="B4" s="153" t="s">
        <v>165</v>
      </c>
      <c r="C4" s="153" t="s">
        <v>166</v>
      </c>
      <c r="D4" s="153" t="s">
        <v>287</v>
      </c>
      <c r="E4" s="153" t="s">
        <v>167</v>
      </c>
      <c r="F4" s="153" t="s">
        <v>168</v>
      </c>
      <c r="G4" s="153" t="s">
        <v>288</v>
      </c>
      <c r="H4" s="153" t="s">
        <v>289</v>
      </c>
      <c r="I4" s="153" t="s">
        <v>30</v>
      </c>
      <c r="J4" s="153" t="s">
        <v>290</v>
      </c>
      <c r="K4" s="153"/>
      <c r="L4" s="153"/>
      <c r="M4" s="153"/>
      <c r="N4" s="153" t="s">
        <v>177</v>
      </c>
      <c r="O4" s="153"/>
      <c r="P4" s="153"/>
      <c r="Q4" s="153" t="s">
        <v>37</v>
      </c>
      <c r="R4" s="153" t="s">
        <v>51</v>
      </c>
      <c r="S4" s="153"/>
      <c r="T4" s="153"/>
      <c r="U4" s="153"/>
      <c r="V4" s="153"/>
      <c r="W4" s="153"/>
    </row>
    <row r="5" ht="26.25" customHeight="1" spans="1:23">
      <c r="A5" s="153"/>
      <c r="B5" s="153"/>
      <c r="C5" s="153"/>
      <c r="D5" s="153"/>
      <c r="E5" s="153"/>
      <c r="F5" s="153"/>
      <c r="G5" s="153"/>
      <c r="H5" s="153"/>
      <c r="I5" s="153"/>
      <c r="J5" s="153" t="s">
        <v>34</v>
      </c>
      <c r="K5" s="153"/>
      <c r="L5" s="153" t="s">
        <v>35</v>
      </c>
      <c r="M5" s="153" t="s">
        <v>36</v>
      </c>
      <c r="N5" s="153" t="s">
        <v>34</v>
      </c>
      <c r="O5" s="153" t="s">
        <v>35</v>
      </c>
      <c r="P5" s="153" t="s">
        <v>36</v>
      </c>
      <c r="Q5" s="153"/>
      <c r="R5" s="153" t="s">
        <v>33</v>
      </c>
      <c r="S5" s="153" t="s">
        <v>40</v>
      </c>
      <c r="T5" s="153" t="s">
        <v>41</v>
      </c>
      <c r="U5" s="153" t="s">
        <v>42</v>
      </c>
      <c r="V5" s="153" t="s">
        <v>43</v>
      </c>
      <c r="W5" s="153" t="s">
        <v>44</v>
      </c>
    </row>
    <row r="6" ht="26.25" customHeight="1" spans="1:23">
      <c r="A6" s="153"/>
      <c r="B6" s="153"/>
      <c r="C6" s="153"/>
      <c r="D6" s="153"/>
      <c r="E6" s="153"/>
      <c r="F6" s="153"/>
      <c r="G6" s="153"/>
      <c r="H6" s="153"/>
      <c r="I6" s="153"/>
      <c r="J6" s="153" t="s">
        <v>33</v>
      </c>
      <c r="K6" s="153" t="s">
        <v>291</v>
      </c>
      <c r="L6" s="153"/>
      <c r="M6" s="153"/>
      <c r="N6" s="153"/>
      <c r="O6" s="153"/>
      <c r="P6" s="153"/>
      <c r="Q6" s="153"/>
      <c r="R6" s="153"/>
      <c r="S6" s="153"/>
      <c r="T6" s="153"/>
      <c r="U6" s="153"/>
      <c r="V6" s="153"/>
      <c r="W6" s="153"/>
    </row>
    <row r="7" ht="18.75" customHeight="1" spans="1:23">
      <c r="A7" s="153" t="s">
        <v>59</v>
      </c>
      <c r="B7" s="153" t="s">
        <v>60</v>
      </c>
      <c r="C7" s="153" t="s">
        <v>61</v>
      </c>
      <c r="D7" s="153" t="s">
        <v>62</v>
      </c>
      <c r="E7" s="153" t="s">
        <v>63</v>
      </c>
      <c r="F7" s="153" t="s">
        <v>64</v>
      </c>
      <c r="G7" s="153" t="s">
        <v>65</v>
      </c>
      <c r="H7" s="153" t="s">
        <v>66</v>
      </c>
      <c r="I7" s="153" t="s">
        <v>67</v>
      </c>
      <c r="J7" s="153" t="s">
        <v>68</v>
      </c>
      <c r="K7" s="153" t="s">
        <v>69</v>
      </c>
      <c r="L7" s="153" t="s">
        <v>70</v>
      </c>
      <c r="M7" s="153" t="s">
        <v>71</v>
      </c>
      <c r="N7" s="153" t="s">
        <v>72</v>
      </c>
      <c r="O7" s="153" t="s">
        <v>73</v>
      </c>
      <c r="P7" s="153" t="s">
        <v>179</v>
      </c>
      <c r="Q7" s="153" t="s">
        <v>180</v>
      </c>
      <c r="R7" s="153" t="s">
        <v>181</v>
      </c>
      <c r="S7" s="153" t="s">
        <v>182</v>
      </c>
      <c r="T7" s="153" t="s">
        <v>183</v>
      </c>
      <c r="U7" s="153" t="s">
        <v>184</v>
      </c>
      <c r="V7" s="153" t="s">
        <v>185</v>
      </c>
      <c r="W7" s="153" t="s">
        <v>186</v>
      </c>
    </row>
    <row r="8" ht="52.5" customHeight="1" spans="1:23">
      <c r="A8" s="154"/>
      <c r="B8" s="154"/>
      <c r="C8" s="154" t="s">
        <v>292</v>
      </c>
      <c r="D8" s="154"/>
      <c r="E8" s="154"/>
      <c r="F8" s="154"/>
      <c r="G8" s="154"/>
      <c r="H8" s="154"/>
      <c r="I8" s="157">
        <v>200000</v>
      </c>
      <c r="J8" s="157">
        <v>200000</v>
      </c>
      <c r="K8" s="157">
        <v>200000</v>
      </c>
      <c r="L8" s="157"/>
      <c r="M8" s="157"/>
      <c r="N8" s="157"/>
      <c r="O8" s="157"/>
      <c r="P8" s="157"/>
      <c r="Q8" s="157"/>
      <c r="R8" s="157"/>
      <c r="S8" s="157"/>
      <c r="T8" s="157"/>
      <c r="U8" s="157"/>
      <c r="V8" s="157"/>
      <c r="W8" s="157"/>
    </row>
    <row r="9" ht="52.5" customHeight="1" outlineLevel="1" spans="1:23">
      <c r="A9" s="154" t="s">
        <v>293</v>
      </c>
      <c r="B9" s="154" t="s">
        <v>294</v>
      </c>
      <c r="C9" s="154" t="s">
        <v>292</v>
      </c>
      <c r="D9" s="154" t="s">
        <v>46</v>
      </c>
      <c r="E9" s="154" t="s">
        <v>95</v>
      </c>
      <c r="F9" s="154" t="s">
        <v>96</v>
      </c>
      <c r="G9" s="154" t="s">
        <v>234</v>
      </c>
      <c r="H9" s="154" t="s">
        <v>235</v>
      </c>
      <c r="I9" s="157">
        <v>4000</v>
      </c>
      <c r="J9" s="157">
        <v>4000</v>
      </c>
      <c r="K9" s="157">
        <v>4000</v>
      </c>
      <c r="L9" s="157"/>
      <c r="M9" s="157"/>
      <c r="N9" s="157"/>
      <c r="O9" s="157"/>
      <c r="P9" s="157"/>
      <c r="Q9" s="157"/>
      <c r="R9" s="157"/>
      <c r="S9" s="157"/>
      <c r="T9" s="157"/>
      <c r="U9" s="157"/>
      <c r="V9" s="157"/>
      <c r="W9" s="157"/>
    </row>
    <row r="10" ht="52.5" customHeight="1" outlineLevel="1" spans="1:23">
      <c r="A10" s="154" t="s">
        <v>293</v>
      </c>
      <c r="B10" s="154" t="s">
        <v>294</v>
      </c>
      <c r="C10" s="154" t="s">
        <v>292</v>
      </c>
      <c r="D10" s="154" t="s">
        <v>46</v>
      </c>
      <c r="E10" s="154" t="s">
        <v>99</v>
      </c>
      <c r="F10" s="154" t="s">
        <v>100</v>
      </c>
      <c r="G10" s="154" t="s">
        <v>234</v>
      </c>
      <c r="H10" s="154" t="s">
        <v>235</v>
      </c>
      <c r="I10" s="157">
        <v>3000</v>
      </c>
      <c r="J10" s="157">
        <v>3000</v>
      </c>
      <c r="K10" s="157">
        <v>3000</v>
      </c>
      <c r="L10" s="157"/>
      <c r="M10" s="157"/>
      <c r="N10" s="154"/>
      <c r="O10" s="154"/>
      <c r="P10" s="154"/>
      <c r="Q10" s="157"/>
      <c r="R10" s="157"/>
      <c r="S10" s="157"/>
      <c r="T10" s="157"/>
      <c r="U10" s="157"/>
      <c r="V10" s="157"/>
      <c r="W10" s="157"/>
    </row>
    <row r="11" ht="52.5" customHeight="1" outlineLevel="1" spans="1:23">
      <c r="A11" s="154" t="s">
        <v>293</v>
      </c>
      <c r="B11" s="154" t="s">
        <v>294</v>
      </c>
      <c r="C11" s="154" t="s">
        <v>292</v>
      </c>
      <c r="D11" s="154" t="s">
        <v>46</v>
      </c>
      <c r="E11" s="154" t="s">
        <v>99</v>
      </c>
      <c r="F11" s="154" t="s">
        <v>100</v>
      </c>
      <c r="G11" s="154" t="s">
        <v>234</v>
      </c>
      <c r="H11" s="154" t="s">
        <v>235</v>
      </c>
      <c r="I11" s="157">
        <v>3000</v>
      </c>
      <c r="J11" s="157">
        <v>3000</v>
      </c>
      <c r="K11" s="157">
        <v>3000</v>
      </c>
      <c r="L11" s="157"/>
      <c r="M11" s="157"/>
      <c r="N11" s="154"/>
      <c r="O11" s="154"/>
      <c r="P11" s="154"/>
      <c r="Q11" s="157"/>
      <c r="R11" s="157"/>
      <c r="S11" s="157"/>
      <c r="T11" s="157"/>
      <c r="U11" s="157"/>
      <c r="V11" s="157"/>
      <c r="W11" s="157"/>
    </row>
    <row r="12" ht="52.5" customHeight="1" outlineLevel="1" spans="1:23">
      <c r="A12" s="154" t="s">
        <v>293</v>
      </c>
      <c r="B12" s="154" t="s">
        <v>294</v>
      </c>
      <c r="C12" s="154" t="s">
        <v>292</v>
      </c>
      <c r="D12" s="154" t="s">
        <v>46</v>
      </c>
      <c r="E12" s="154" t="s">
        <v>99</v>
      </c>
      <c r="F12" s="154" t="s">
        <v>100</v>
      </c>
      <c r="G12" s="154" t="s">
        <v>295</v>
      </c>
      <c r="H12" s="154" t="s">
        <v>296</v>
      </c>
      <c r="I12" s="157">
        <v>5000</v>
      </c>
      <c r="J12" s="157">
        <v>5000</v>
      </c>
      <c r="K12" s="157">
        <v>5000</v>
      </c>
      <c r="L12" s="157"/>
      <c r="M12" s="157"/>
      <c r="N12" s="154"/>
      <c r="O12" s="154"/>
      <c r="P12" s="154"/>
      <c r="Q12" s="157"/>
      <c r="R12" s="157"/>
      <c r="S12" s="157"/>
      <c r="T12" s="157"/>
      <c r="U12" s="157"/>
      <c r="V12" s="157"/>
      <c r="W12" s="157"/>
    </row>
    <row r="13" ht="52.5" customHeight="1" outlineLevel="1" spans="1:23">
      <c r="A13" s="154" t="s">
        <v>293</v>
      </c>
      <c r="B13" s="154" t="s">
        <v>294</v>
      </c>
      <c r="C13" s="154" t="s">
        <v>292</v>
      </c>
      <c r="D13" s="154" t="s">
        <v>46</v>
      </c>
      <c r="E13" s="154" t="s">
        <v>99</v>
      </c>
      <c r="F13" s="154" t="s">
        <v>100</v>
      </c>
      <c r="G13" s="154" t="s">
        <v>246</v>
      </c>
      <c r="H13" s="154" t="s">
        <v>247</v>
      </c>
      <c r="I13" s="157">
        <v>10000</v>
      </c>
      <c r="J13" s="157">
        <v>10000</v>
      </c>
      <c r="K13" s="157">
        <v>10000</v>
      </c>
      <c r="L13" s="157"/>
      <c r="M13" s="157"/>
      <c r="N13" s="154"/>
      <c r="O13" s="154"/>
      <c r="P13" s="154"/>
      <c r="Q13" s="157"/>
      <c r="R13" s="157"/>
      <c r="S13" s="157"/>
      <c r="T13" s="157"/>
      <c r="U13" s="157"/>
      <c r="V13" s="157"/>
      <c r="W13" s="157"/>
    </row>
    <row r="14" ht="52.5" customHeight="1" outlineLevel="1" spans="1:23">
      <c r="A14" s="154" t="s">
        <v>293</v>
      </c>
      <c r="B14" s="154" t="s">
        <v>294</v>
      </c>
      <c r="C14" s="154" t="s">
        <v>292</v>
      </c>
      <c r="D14" s="154" t="s">
        <v>46</v>
      </c>
      <c r="E14" s="154" t="s">
        <v>99</v>
      </c>
      <c r="F14" s="154" t="s">
        <v>100</v>
      </c>
      <c r="G14" s="154" t="s">
        <v>246</v>
      </c>
      <c r="H14" s="154" t="s">
        <v>247</v>
      </c>
      <c r="I14" s="157">
        <v>10000</v>
      </c>
      <c r="J14" s="157">
        <v>10000</v>
      </c>
      <c r="K14" s="157">
        <v>10000</v>
      </c>
      <c r="L14" s="157"/>
      <c r="M14" s="157"/>
      <c r="N14" s="154"/>
      <c r="O14" s="154"/>
      <c r="P14" s="154"/>
      <c r="Q14" s="157"/>
      <c r="R14" s="157"/>
      <c r="S14" s="157"/>
      <c r="T14" s="157"/>
      <c r="U14" s="157"/>
      <c r="V14" s="157"/>
      <c r="W14" s="157"/>
    </row>
    <row r="15" ht="52.5" customHeight="1" outlineLevel="1" spans="1:23">
      <c r="A15" s="154" t="s">
        <v>293</v>
      </c>
      <c r="B15" s="154" t="s">
        <v>294</v>
      </c>
      <c r="C15" s="154" t="s">
        <v>292</v>
      </c>
      <c r="D15" s="154" t="s">
        <v>46</v>
      </c>
      <c r="E15" s="154" t="s">
        <v>99</v>
      </c>
      <c r="F15" s="154" t="s">
        <v>100</v>
      </c>
      <c r="G15" s="154" t="s">
        <v>246</v>
      </c>
      <c r="H15" s="154" t="s">
        <v>247</v>
      </c>
      <c r="I15" s="157">
        <v>20000</v>
      </c>
      <c r="J15" s="157">
        <v>20000</v>
      </c>
      <c r="K15" s="157">
        <v>20000</v>
      </c>
      <c r="L15" s="157"/>
      <c r="M15" s="157"/>
      <c r="N15" s="154"/>
      <c r="O15" s="154"/>
      <c r="P15" s="154"/>
      <c r="Q15" s="157"/>
      <c r="R15" s="157"/>
      <c r="S15" s="157"/>
      <c r="T15" s="157"/>
      <c r="U15" s="157"/>
      <c r="V15" s="157"/>
      <c r="W15" s="157"/>
    </row>
    <row r="16" ht="52.5" customHeight="1" outlineLevel="1" spans="1:23">
      <c r="A16" s="154" t="s">
        <v>293</v>
      </c>
      <c r="B16" s="154" t="s">
        <v>294</v>
      </c>
      <c r="C16" s="154" t="s">
        <v>292</v>
      </c>
      <c r="D16" s="154" t="s">
        <v>46</v>
      </c>
      <c r="E16" s="154" t="s">
        <v>99</v>
      </c>
      <c r="F16" s="154" t="s">
        <v>100</v>
      </c>
      <c r="G16" s="154" t="s">
        <v>248</v>
      </c>
      <c r="H16" s="154" t="s">
        <v>249</v>
      </c>
      <c r="I16" s="157">
        <v>5000</v>
      </c>
      <c r="J16" s="157">
        <v>5000</v>
      </c>
      <c r="K16" s="157">
        <v>5000</v>
      </c>
      <c r="L16" s="157"/>
      <c r="M16" s="157"/>
      <c r="N16" s="154"/>
      <c r="O16" s="154"/>
      <c r="P16" s="154"/>
      <c r="Q16" s="157"/>
      <c r="R16" s="157"/>
      <c r="S16" s="157"/>
      <c r="T16" s="157"/>
      <c r="U16" s="157"/>
      <c r="V16" s="157"/>
      <c r="W16" s="157"/>
    </row>
    <row r="17" ht="52.5" customHeight="1" outlineLevel="1" spans="1:23">
      <c r="A17" s="154" t="s">
        <v>293</v>
      </c>
      <c r="B17" s="154" t="s">
        <v>294</v>
      </c>
      <c r="C17" s="154" t="s">
        <v>292</v>
      </c>
      <c r="D17" s="154" t="s">
        <v>46</v>
      </c>
      <c r="E17" s="154" t="s">
        <v>99</v>
      </c>
      <c r="F17" s="154" t="s">
        <v>100</v>
      </c>
      <c r="G17" s="154" t="s">
        <v>248</v>
      </c>
      <c r="H17" s="154" t="s">
        <v>249</v>
      </c>
      <c r="I17" s="157">
        <v>5000</v>
      </c>
      <c r="J17" s="157">
        <v>5000</v>
      </c>
      <c r="K17" s="157">
        <v>5000</v>
      </c>
      <c r="L17" s="157"/>
      <c r="M17" s="157"/>
      <c r="N17" s="154"/>
      <c r="O17" s="154"/>
      <c r="P17" s="154"/>
      <c r="Q17" s="157"/>
      <c r="R17" s="157"/>
      <c r="S17" s="157"/>
      <c r="T17" s="157"/>
      <c r="U17" s="157"/>
      <c r="V17" s="157"/>
      <c r="W17" s="157"/>
    </row>
    <row r="18" ht="52.5" customHeight="1" outlineLevel="1" spans="1:23">
      <c r="A18" s="154" t="s">
        <v>293</v>
      </c>
      <c r="B18" s="154" t="s">
        <v>294</v>
      </c>
      <c r="C18" s="154" t="s">
        <v>292</v>
      </c>
      <c r="D18" s="154" t="s">
        <v>46</v>
      </c>
      <c r="E18" s="154" t="s">
        <v>99</v>
      </c>
      <c r="F18" s="154" t="s">
        <v>100</v>
      </c>
      <c r="G18" s="154" t="s">
        <v>250</v>
      </c>
      <c r="H18" s="154" t="s">
        <v>251</v>
      </c>
      <c r="I18" s="157">
        <v>5000</v>
      </c>
      <c r="J18" s="157">
        <v>5000</v>
      </c>
      <c r="K18" s="157">
        <v>5000</v>
      </c>
      <c r="L18" s="157"/>
      <c r="M18" s="157"/>
      <c r="N18" s="154"/>
      <c r="O18" s="154"/>
      <c r="P18" s="154"/>
      <c r="Q18" s="157"/>
      <c r="R18" s="157"/>
      <c r="S18" s="157"/>
      <c r="T18" s="157"/>
      <c r="U18" s="157"/>
      <c r="V18" s="157"/>
      <c r="W18" s="157"/>
    </row>
    <row r="19" ht="52.5" customHeight="1" outlineLevel="1" spans="1:23">
      <c r="A19" s="154" t="s">
        <v>293</v>
      </c>
      <c r="B19" s="154" t="s">
        <v>294</v>
      </c>
      <c r="C19" s="154" t="s">
        <v>292</v>
      </c>
      <c r="D19" s="154" t="s">
        <v>46</v>
      </c>
      <c r="E19" s="154" t="s">
        <v>99</v>
      </c>
      <c r="F19" s="154" t="s">
        <v>100</v>
      </c>
      <c r="G19" s="154" t="s">
        <v>250</v>
      </c>
      <c r="H19" s="154" t="s">
        <v>251</v>
      </c>
      <c r="I19" s="157">
        <v>40000</v>
      </c>
      <c r="J19" s="157">
        <v>40000</v>
      </c>
      <c r="K19" s="157">
        <v>40000</v>
      </c>
      <c r="L19" s="157"/>
      <c r="M19" s="157"/>
      <c r="N19" s="154"/>
      <c r="O19" s="154"/>
      <c r="P19" s="154"/>
      <c r="Q19" s="157"/>
      <c r="R19" s="157"/>
      <c r="S19" s="157"/>
      <c r="T19" s="157"/>
      <c r="U19" s="157"/>
      <c r="V19" s="157"/>
      <c r="W19" s="157"/>
    </row>
    <row r="20" ht="52.5" customHeight="1" outlineLevel="1" spans="1:23">
      <c r="A20" s="154" t="s">
        <v>293</v>
      </c>
      <c r="B20" s="154" t="s">
        <v>294</v>
      </c>
      <c r="C20" s="154" t="s">
        <v>292</v>
      </c>
      <c r="D20" s="154" t="s">
        <v>46</v>
      </c>
      <c r="E20" s="154" t="s">
        <v>99</v>
      </c>
      <c r="F20" s="154" t="s">
        <v>100</v>
      </c>
      <c r="G20" s="154" t="s">
        <v>297</v>
      </c>
      <c r="H20" s="154" t="s">
        <v>298</v>
      </c>
      <c r="I20" s="157">
        <v>40000</v>
      </c>
      <c r="J20" s="157">
        <v>40000</v>
      </c>
      <c r="K20" s="157">
        <v>40000</v>
      </c>
      <c r="L20" s="157"/>
      <c r="M20" s="157"/>
      <c r="N20" s="154"/>
      <c r="O20" s="154"/>
      <c r="P20" s="154"/>
      <c r="Q20" s="157"/>
      <c r="R20" s="157"/>
      <c r="S20" s="157"/>
      <c r="T20" s="157"/>
      <c r="U20" s="157"/>
      <c r="V20" s="157"/>
      <c r="W20" s="157"/>
    </row>
    <row r="21" ht="52.5" customHeight="1" outlineLevel="1" spans="1:23">
      <c r="A21" s="154" t="s">
        <v>293</v>
      </c>
      <c r="B21" s="154" t="s">
        <v>294</v>
      </c>
      <c r="C21" s="154" t="s">
        <v>292</v>
      </c>
      <c r="D21" s="154" t="s">
        <v>46</v>
      </c>
      <c r="E21" s="154" t="s">
        <v>99</v>
      </c>
      <c r="F21" s="154" t="s">
        <v>100</v>
      </c>
      <c r="G21" s="154" t="s">
        <v>297</v>
      </c>
      <c r="H21" s="154" t="s">
        <v>298</v>
      </c>
      <c r="I21" s="157">
        <v>50000</v>
      </c>
      <c r="J21" s="157">
        <v>50000</v>
      </c>
      <c r="K21" s="157">
        <v>50000</v>
      </c>
      <c r="L21" s="157"/>
      <c r="M21" s="157"/>
      <c r="N21" s="154"/>
      <c r="O21" s="154"/>
      <c r="P21" s="154"/>
      <c r="Q21" s="157"/>
      <c r="R21" s="157"/>
      <c r="S21" s="157"/>
      <c r="T21" s="157"/>
      <c r="U21" s="157"/>
      <c r="V21" s="157"/>
      <c r="W21" s="157"/>
    </row>
    <row r="22" ht="52.5" customHeight="1" spans="1:23">
      <c r="A22" s="154"/>
      <c r="B22" s="154"/>
      <c r="C22" s="154" t="s">
        <v>299</v>
      </c>
      <c r="D22" s="154"/>
      <c r="E22" s="154"/>
      <c r="F22" s="154"/>
      <c r="G22" s="154"/>
      <c r="H22" s="154"/>
      <c r="I22" s="157">
        <v>100000</v>
      </c>
      <c r="J22" s="157">
        <v>100000</v>
      </c>
      <c r="K22" s="157">
        <v>100000</v>
      </c>
      <c r="L22" s="157"/>
      <c r="M22" s="157"/>
      <c r="N22" s="154"/>
      <c r="O22" s="154"/>
      <c r="P22" s="154"/>
      <c r="Q22" s="157"/>
      <c r="R22" s="157"/>
      <c r="S22" s="157"/>
      <c r="T22" s="157"/>
      <c r="U22" s="157"/>
      <c r="V22" s="157"/>
      <c r="W22" s="157"/>
    </row>
    <row r="23" ht="52.5" customHeight="1" outlineLevel="1" spans="1:23">
      <c r="A23" s="154" t="s">
        <v>293</v>
      </c>
      <c r="B23" s="154" t="s">
        <v>300</v>
      </c>
      <c r="C23" s="154" t="s">
        <v>299</v>
      </c>
      <c r="D23" s="154" t="s">
        <v>46</v>
      </c>
      <c r="E23" s="154" t="s">
        <v>95</v>
      </c>
      <c r="F23" s="154" t="s">
        <v>96</v>
      </c>
      <c r="G23" s="154" t="s">
        <v>234</v>
      </c>
      <c r="H23" s="154" t="s">
        <v>235</v>
      </c>
      <c r="I23" s="157">
        <v>5000</v>
      </c>
      <c r="J23" s="157">
        <v>5000</v>
      </c>
      <c r="K23" s="157">
        <v>5000</v>
      </c>
      <c r="L23" s="157"/>
      <c r="M23" s="157"/>
      <c r="N23" s="154"/>
      <c r="O23" s="154"/>
      <c r="P23" s="154"/>
      <c r="Q23" s="157"/>
      <c r="R23" s="157"/>
      <c r="S23" s="157"/>
      <c r="T23" s="157"/>
      <c r="U23" s="157"/>
      <c r="V23" s="157"/>
      <c r="W23" s="157"/>
    </row>
    <row r="24" ht="52.5" customHeight="1" outlineLevel="1" spans="1:23">
      <c r="A24" s="154" t="s">
        <v>293</v>
      </c>
      <c r="B24" s="154" t="s">
        <v>300</v>
      </c>
      <c r="C24" s="154" t="s">
        <v>299</v>
      </c>
      <c r="D24" s="154" t="s">
        <v>46</v>
      </c>
      <c r="E24" s="154" t="s">
        <v>95</v>
      </c>
      <c r="F24" s="154" t="s">
        <v>96</v>
      </c>
      <c r="G24" s="154" t="s">
        <v>234</v>
      </c>
      <c r="H24" s="154" t="s">
        <v>235</v>
      </c>
      <c r="I24" s="157">
        <v>5000</v>
      </c>
      <c r="J24" s="157">
        <v>5000</v>
      </c>
      <c r="K24" s="157">
        <v>5000</v>
      </c>
      <c r="L24" s="157"/>
      <c r="M24" s="157"/>
      <c r="N24" s="154"/>
      <c r="O24" s="154"/>
      <c r="P24" s="154"/>
      <c r="Q24" s="157"/>
      <c r="R24" s="157"/>
      <c r="S24" s="157"/>
      <c r="T24" s="157"/>
      <c r="U24" s="157"/>
      <c r="V24" s="157"/>
      <c r="W24" s="157"/>
    </row>
    <row r="25" ht="52.5" customHeight="1" outlineLevel="1" spans="1:23">
      <c r="A25" s="154" t="s">
        <v>293</v>
      </c>
      <c r="B25" s="154" t="s">
        <v>300</v>
      </c>
      <c r="C25" s="154" t="s">
        <v>299</v>
      </c>
      <c r="D25" s="154" t="s">
        <v>46</v>
      </c>
      <c r="E25" s="154" t="s">
        <v>95</v>
      </c>
      <c r="F25" s="154" t="s">
        <v>96</v>
      </c>
      <c r="G25" s="154" t="s">
        <v>246</v>
      </c>
      <c r="H25" s="154" t="s">
        <v>247</v>
      </c>
      <c r="I25" s="157">
        <v>10000</v>
      </c>
      <c r="J25" s="157">
        <v>10000</v>
      </c>
      <c r="K25" s="157">
        <v>10000</v>
      </c>
      <c r="L25" s="157"/>
      <c r="M25" s="157"/>
      <c r="N25" s="154"/>
      <c r="O25" s="154"/>
      <c r="P25" s="154"/>
      <c r="Q25" s="157"/>
      <c r="R25" s="157"/>
      <c r="S25" s="157"/>
      <c r="T25" s="157"/>
      <c r="U25" s="157"/>
      <c r="V25" s="157"/>
      <c r="W25" s="157"/>
    </row>
    <row r="26" ht="52.5" customHeight="1" outlineLevel="1" spans="1:23">
      <c r="A26" s="154" t="s">
        <v>293</v>
      </c>
      <c r="B26" s="154" t="s">
        <v>300</v>
      </c>
      <c r="C26" s="154" t="s">
        <v>299</v>
      </c>
      <c r="D26" s="154" t="s">
        <v>46</v>
      </c>
      <c r="E26" s="154" t="s">
        <v>95</v>
      </c>
      <c r="F26" s="154" t="s">
        <v>96</v>
      </c>
      <c r="G26" s="154" t="s">
        <v>246</v>
      </c>
      <c r="H26" s="154" t="s">
        <v>247</v>
      </c>
      <c r="I26" s="157">
        <v>10000</v>
      </c>
      <c r="J26" s="157">
        <v>10000</v>
      </c>
      <c r="K26" s="157">
        <v>10000</v>
      </c>
      <c r="L26" s="157"/>
      <c r="M26" s="157"/>
      <c r="N26" s="154"/>
      <c r="O26" s="154"/>
      <c r="P26" s="154"/>
      <c r="Q26" s="157"/>
      <c r="R26" s="157"/>
      <c r="S26" s="157"/>
      <c r="T26" s="157"/>
      <c r="U26" s="157"/>
      <c r="V26" s="157"/>
      <c r="W26" s="157"/>
    </row>
    <row r="27" ht="52.5" customHeight="1" outlineLevel="1" spans="1:23">
      <c r="A27" s="154" t="s">
        <v>293</v>
      </c>
      <c r="B27" s="154" t="s">
        <v>300</v>
      </c>
      <c r="C27" s="154" t="s">
        <v>299</v>
      </c>
      <c r="D27" s="154" t="s">
        <v>46</v>
      </c>
      <c r="E27" s="154" t="s">
        <v>95</v>
      </c>
      <c r="F27" s="154" t="s">
        <v>96</v>
      </c>
      <c r="G27" s="154" t="s">
        <v>250</v>
      </c>
      <c r="H27" s="154" t="s">
        <v>251</v>
      </c>
      <c r="I27" s="157">
        <v>10000</v>
      </c>
      <c r="J27" s="157">
        <v>10000</v>
      </c>
      <c r="K27" s="157">
        <v>10000</v>
      </c>
      <c r="L27" s="157"/>
      <c r="M27" s="157"/>
      <c r="N27" s="154"/>
      <c r="O27" s="154"/>
      <c r="P27" s="154"/>
      <c r="Q27" s="157"/>
      <c r="R27" s="157"/>
      <c r="S27" s="157"/>
      <c r="T27" s="157"/>
      <c r="U27" s="157"/>
      <c r="V27" s="157"/>
      <c r="W27" s="157"/>
    </row>
    <row r="28" ht="52.5" customHeight="1" outlineLevel="1" spans="1:23">
      <c r="A28" s="154" t="s">
        <v>293</v>
      </c>
      <c r="B28" s="154" t="s">
        <v>300</v>
      </c>
      <c r="C28" s="154" t="s">
        <v>299</v>
      </c>
      <c r="D28" s="154" t="s">
        <v>46</v>
      </c>
      <c r="E28" s="154" t="s">
        <v>95</v>
      </c>
      <c r="F28" s="154" t="s">
        <v>96</v>
      </c>
      <c r="G28" s="154" t="s">
        <v>297</v>
      </c>
      <c r="H28" s="154" t="s">
        <v>298</v>
      </c>
      <c r="I28" s="157">
        <v>60000</v>
      </c>
      <c r="J28" s="157">
        <v>60000</v>
      </c>
      <c r="K28" s="157">
        <v>60000</v>
      </c>
      <c r="L28" s="157"/>
      <c r="M28" s="157"/>
      <c r="N28" s="154"/>
      <c r="O28" s="154"/>
      <c r="P28" s="154"/>
      <c r="Q28" s="157"/>
      <c r="R28" s="157"/>
      <c r="S28" s="157"/>
      <c r="T28" s="157"/>
      <c r="U28" s="157"/>
      <c r="V28" s="157"/>
      <c r="W28" s="157"/>
    </row>
    <row r="29" ht="52.5" customHeight="1" spans="1:23">
      <c r="A29" s="154"/>
      <c r="B29" s="154"/>
      <c r="C29" s="154" t="s">
        <v>301</v>
      </c>
      <c r="D29" s="154"/>
      <c r="E29" s="154"/>
      <c r="F29" s="154"/>
      <c r="G29" s="154"/>
      <c r="H29" s="154"/>
      <c r="I29" s="157">
        <v>50000</v>
      </c>
      <c r="J29" s="157">
        <v>50000</v>
      </c>
      <c r="K29" s="157">
        <v>50000</v>
      </c>
      <c r="L29" s="157"/>
      <c r="M29" s="157"/>
      <c r="N29" s="154"/>
      <c r="O29" s="154"/>
      <c r="P29" s="154"/>
      <c r="Q29" s="157"/>
      <c r="R29" s="157"/>
      <c r="S29" s="157"/>
      <c r="T29" s="157"/>
      <c r="U29" s="157"/>
      <c r="V29" s="157"/>
      <c r="W29" s="157"/>
    </row>
    <row r="30" ht="52.5" customHeight="1" outlineLevel="1" spans="1:23">
      <c r="A30" s="154" t="s">
        <v>293</v>
      </c>
      <c r="B30" s="154" t="s">
        <v>302</v>
      </c>
      <c r="C30" s="154" t="s">
        <v>301</v>
      </c>
      <c r="D30" s="154" t="s">
        <v>46</v>
      </c>
      <c r="E30" s="154" t="s">
        <v>89</v>
      </c>
      <c r="F30" s="154" t="s">
        <v>90</v>
      </c>
      <c r="G30" s="154" t="s">
        <v>234</v>
      </c>
      <c r="H30" s="154" t="s">
        <v>235</v>
      </c>
      <c r="I30" s="157">
        <v>5000</v>
      </c>
      <c r="J30" s="157">
        <v>5000</v>
      </c>
      <c r="K30" s="157">
        <v>5000</v>
      </c>
      <c r="L30" s="157"/>
      <c r="M30" s="157"/>
      <c r="N30" s="154"/>
      <c r="O30" s="154"/>
      <c r="P30" s="154"/>
      <c r="Q30" s="157"/>
      <c r="R30" s="157"/>
      <c r="S30" s="157"/>
      <c r="T30" s="157"/>
      <c r="U30" s="157"/>
      <c r="V30" s="157"/>
      <c r="W30" s="157"/>
    </row>
    <row r="31" ht="52.5" customHeight="1" outlineLevel="1" spans="1:23">
      <c r="A31" s="154" t="s">
        <v>293</v>
      </c>
      <c r="B31" s="154" t="s">
        <v>302</v>
      </c>
      <c r="C31" s="154" t="s">
        <v>301</v>
      </c>
      <c r="D31" s="154" t="s">
        <v>46</v>
      </c>
      <c r="E31" s="154" t="s">
        <v>89</v>
      </c>
      <c r="F31" s="154" t="s">
        <v>90</v>
      </c>
      <c r="G31" s="154" t="s">
        <v>234</v>
      </c>
      <c r="H31" s="154" t="s">
        <v>235</v>
      </c>
      <c r="I31" s="157">
        <v>5000</v>
      </c>
      <c r="J31" s="157">
        <v>5000</v>
      </c>
      <c r="K31" s="157">
        <v>5000</v>
      </c>
      <c r="L31" s="157"/>
      <c r="M31" s="157"/>
      <c r="N31" s="154"/>
      <c r="O31" s="154"/>
      <c r="P31" s="154"/>
      <c r="Q31" s="157"/>
      <c r="R31" s="157"/>
      <c r="S31" s="157"/>
      <c r="T31" s="157"/>
      <c r="U31" s="157"/>
      <c r="V31" s="157"/>
      <c r="W31" s="157"/>
    </row>
    <row r="32" ht="52.5" customHeight="1" outlineLevel="1" spans="1:23">
      <c r="A32" s="154" t="s">
        <v>293</v>
      </c>
      <c r="B32" s="154" t="s">
        <v>302</v>
      </c>
      <c r="C32" s="154" t="s">
        <v>301</v>
      </c>
      <c r="D32" s="154" t="s">
        <v>46</v>
      </c>
      <c r="E32" s="154" t="s">
        <v>89</v>
      </c>
      <c r="F32" s="154" t="s">
        <v>90</v>
      </c>
      <c r="G32" s="154" t="s">
        <v>246</v>
      </c>
      <c r="H32" s="154" t="s">
        <v>247</v>
      </c>
      <c r="I32" s="157">
        <v>5000</v>
      </c>
      <c r="J32" s="157">
        <v>5000</v>
      </c>
      <c r="K32" s="157">
        <v>5000</v>
      </c>
      <c r="L32" s="157"/>
      <c r="M32" s="157"/>
      <c r="N32" s="154"/>
      <c r="O32" s="154"/>
      <c r="P32" s="154"/>
      <c r="Q32" s="157"/>
      <c r="R32" s="157"/>
      <c r="S32" s="157"/>
      <c r="T32" s="157"/>
      <c r="U32" s="157"/>
      <c r="V32" s="157"/>
      <c r="W32" s="157"/>
    </row>
    <row r="33" ht="52.5" customHeight="1" outlineLevel="1" spans="1:23">
      <c r="A33" s="154" t="s">
        <v>293</v>
      </c>
      <c r="B33" s="154" t="s">
        <v>302</v>
      </c>
      <c r="C33" s="154" t="s">
        <v>301</v>
      </c>
      <c r="D33" s="154" t="s">
        <v>46</v>
      </c>
      <c r="E33" s="154" t="s">
        <v>89</v>
      </c>
      <c r="F33" s="154" t="s">
        <v>90</v>
      </c>
      <c r="G33" s="154" t="s">
        <v>250</v>
      </c>
      <c r="H33" s="154" t="s">
        <v>251</v>
      </c>
      <c r="I33" s="157">
        <v>18000</v>
      </c>
      <c r="J33" s="157">
        <v>18000</v>
      </c>
      <c r="K33" s="157">
        <v>18000</v>
      </c>
      <c r="L33" s="157"/>
      <c r="M33" s="157"/>
      <c r="N33" s="154"/>
      <c r="O33" s="154"/>
      <c r="P33" s="154"/>
      <c r="Q33" s="157"/>
      <c r="R33" s="157"/>
      <c r="S33" s="157"/>
      <c r="T33" s="157"/>
      <c r="U33" s="157"/>
      <c r="V33" s="157"/>
      <c r="W33" s="157"/>
    </row>
    <row r="34" ht="52.5" customHeight="1" outlineLevel="1" spans="1:23">
      <c r="A34" s="154" t="s">
        <v>293</v>
      </c>
      <c r="B34" s="154" t="s">
        <v>302</v>
      </c>
      <c r="C34" s="154" t="s">
        <v>301</v>
      </c>
      <c r="D34" s="154" t="s">
        <v>46</v>
      </c>
      <c r="E34" s="154" t="s">
        <v>89</v>
      </c>
      <c r="F34" s="154" t="s">
        <v>90</v>
      </c>
      <c r="G34" s="154" t="s">
        <v>303</v>
      </c>
      <c r="H34" s="154" t="s">
        <v>304</v>
      </c>
      <c r="I34" s="157">
        <v>17000</v>
      </c>
      <c r="J34" s="157">
        <v>17000</v>
      </c>
      <c r="K34" s="157">
        <v>17000</v>
      </c>
      <c r="L34" s="157"/>
      <c r="M34" s="157"/>
      <c r="N34" s="154"/>
      <c r="O34" s="154"/>
      <c r="P34" s="154"/>
      <c r="Q34" s="157"/>
      <c r="R34" s="157"/>
      <c r="S34" s="157"/>
      <c r="T34" s="157"/>
      <c r="U34" s="157"/>
      <c r="V34" s="157"/>
      <c r="W34" s="157"/>
    </row>
    <row r="35" ht="52.5" customHeight="1" spans="1:23">
      <c r="A35" s="154"/>
      <c r="B35" s="154"/>
      <c r="C35" s="154" t="s">
        <v>305</v>
      </c>
      <c r="D35" s="154"/>
      <c r="E35" s="154"/>
      <c r="F35" s="154"/>
      <c r="G35" s="154"/>
      <c r="H35" s="154"/>
      <c r="I35" s="157">
        <v>238011.2</v>
      </c>
      <c r="J35" s="157">
        <v>238011.2</v>
      </c>
      <c r="K35" s="157">
        <v>238011.2</v>
      </c>
      <c r="L35" s="157"/>
      <c r="M35" s="157"/>
      <c r="N35" s="154"/>
      <c r="O35" s="154"/>
      <c r="P35" s="154"/>
      <c r="Q35" s="157"/>
      <c r="R35" s="157"/>
      <c r="S35" s="157"/>
      <c r="T35" s="157"/>
      <c r="U35" s="157"/>
      <c r="V35" s="157"/>
      <c r="W35" s="157"/>
    </row>
    <row r="36" ht="52.5" customHeight="1" outlineLevel="1" spans="1:23">
      <c r="A36" s="154" t="s">
        <v>306</v>
      </c>
      <c r="B36" s="154" t="s">
        <v>307</v>
      </c>
      <c r="C36" s="154" t="s">
        <v>305</v>
      </c>
      <c r="D36" s="154" t="s">
        <v>46</v>
      </c>
      <c r="E36" s="154" t="s">
        <v>119</v>
      </c>
      <c r="F36" s="154" t="s">
        <v>120</v>
      </c>
      <c r="G36" s="154" t="s">
        <v>308</v>
      </c>
      <c r="H36" s="154" t="s">
        <v>309</v>
      </c>
      <c r="I36" s="157">
        <v>238011.2</v>
      </c>
      <c r="J36" s="157">
        <v>238011.2</v>
      </c>
      <c r="K36" s="157">
        <v>238011.2</v>
      </c>
      <c r="L36" s="157"/>
      <c r="M36" s="157"/>
      <c r="N36" s="154"/>
      <c r="O36" s="154"/>
      <c r="P36" s="154"/>
      <c r="Q36" s="157"/>
      <c r="R36" s="157"/>
      <c r="S36" s="157"/>
      <c r="T36" s="157"/>
      <c r="U36" s="157"/>
      <c r="V36" s="157"/>
      <c r="W36" s="157"/>
    </row>
    <row r="37" ht="52.5" customHeight="1" spans="1:23">
      <c r="A37" s="154"/>
      <c r="B37" s="154"/>
      <c r="C37" s="154" t="s">
        <v>310</v>
      </c>
      <c r="D37" s="154"/>
      <c r="E37" s="154"/>
      <c r="F37" s="154"/>
      <c r="G37" s="154"/>
      <c r="H37" s="154"/>
      <c r="I37" s="157">
        <v>37000</v>
      </c>
      <c r="J37" s="157">
        <v>37000</v>
      </c>
      <c r="K37" s="157">
        <v>37000</v>
      </c>
      <c r="L37" s="157"/>
      <c r="M37" s="157"/>
      <c r="N37" s="154"/>
      <c r="O37" s="154"/>
      <c r="P37" s="154"/>
      <c r="Q37" s="157"/>
      <c r="R37" s="157"/>
      <c r="S37" s="157"/>
      <c r="T37" s="157"/>
      <c r="U37" s="157"/>
      <c r="V37" s="157"/>
      <c r="W37" s="157"/>
    </row>
    <row r="38" ht="52.5" customHeight="1" outlineLevel="1" spans="1:23">
      <c r="A38" s="154" t="s">
        <v>306</v>
      </c>
      <c r="B38" s="154" t="s">
        <v>311</v>
      </c>
      <c r="C38" s="154" t="s">
        <v>310</v>
      </c>
      <c r="D38" s="154" t="s">
        <v>46</v>
      </c>
      <c r="E38" s="154" t="s">
        <v>119</v>
      </c>
      <c r="F38" s="154" t="s">
        <v>120</v>
      </c>
      <c r="G38" s="154" t="s">
        <v>308</v>
      </c>
      <c r="H38" s="154" t="s">
        <v>309</v>
      </c>
      <c r="I38" s="157">
        <v>37000</v>
      </c>
      <c r="J38" s="157">
        <v>37000</v>
      </c>
      <c r="K38" s="157">
        <v>37000</v>
      </c>
      <c r="L38" s="157"/>
      <c r="M38" s="157"/>
      <c r="N38" s="154"/>
      <c r="O38" s="154"/>
      <c r="P38" s="154"/>
      <c r="Q38" s="157"/>
      <c r="R38" s="157"/>
      <c r="S38" s="157"/>
      <c r="T38" s="157"/>
      <c r="U38" s="157"/>
      <c r="V38" s="157"/>
      <c r="W38" s="157"/>
    </row>
    <row r="39" ht="52.5" customHeight="1" spans="1:23">
      <c r="A39" s="154"/>
      <c r="B39" s="154"/>
      <c r="C39" s="154" t="s">
        <v>312</v>
      </c>
      <c r="D39" s="154"/>
      <c r="E39" s="154"/>
      <c r="F39" s="154"/>
      <c r="G39" s="154"/>
      <c r="H39" s="154"/>
      <c r="I39" s="157">
        <v>156455.1</v>
      </c>
      <c r="J39" s="157"/>
      <c r="K39" s="157"/>
      <c r="L39" s="157"/>
      <c r="M39" s="157"/>
      <c r="N39" s="154"/>
      <c r="O39" s="154"/>
      <c r="P39" s="154"/>
      <c r="Q39" s="157"/>
      <c r="R39" s="157">
        <v>156455.1</v>
      </c>
      <c r="S39" s="157">
        <v>125655.1</v>
      </c>
      <c r="T39" s="157"/>
      <c r="U39" s="157"/>
      <c r="V39" s="157"/>
      <c r="W39" s="157">
        <v>30800</v>
      </c>
    </row>
    <row r="40" ht="52.5" customHeight="1" outlineLevel="1" spans="1:23">
      <c r="A40" s="154" t="s">
        <v>293</v>
      </c>
      <c r="B40" s="154" t="s">
        <v>313</v>
      </c>
      <c r="C40" s="154" t="s">
        <v>312</v>
      </c>
      <c r="D40" s="154" t="s">
        <v>46</v>
      </c>
      <c r="E40" s="154" t="s">
        <v>87</v>
      </c>
      <c r="F40" s="154" t="s">
        <v>88</v>
      </c>
      <c r="G40" s="154" t="s">
        <v>234</v>
      </c>
      <c r="H40" s="154" t="s">
        <v>235</v>
      </c>
      <c r="I40" s="157">
        <v>10800</v>
      </c>
      <c r="J40" s="157"/>
      <c r="K40" s="157"/>
      <c r="L40" s="157"/>
      <c r="M40" s="157"/>
      <c r="N40" s="154"/>
      <c r="O40" s="154"/>
      <c r="P40" s="154"/>
      <c r="Q40" s="157"/>
      <c r="R40" s="157">
        <v>10800</v>
      </c>
      <c r="S40" s="157"/>
      <c r="T40" s="157"/>
      <c r="U40" s="157"/>
      <c r="V40" s="157"/>
      <c r="W40" s="157">
        <v>10800</v>
      </c>
    </row>
    <row r="41" ht="52.5" customHeight="1" outlineLevel="1" spans="1:23">
      <c r="A41" s="154" t="s">
        <v>293</v>
      </c>
      <c r="B41" s="154" t="s">
        <v>313</v>
      </c>
      <c r="C41" s="154" t="s">
        <v>312</v>
      </c>
      <c r="D41" s="154" t="s">
        <v>46</v>
      </c>
      <c r="E41" s="154" t="s">
        <v>87</v>
      </c>
      <c r="F41" s="154" t="s">
        <v>88</v>
      </c>
      <c r="G41" s="154" t="s">
        <v>314</v>
      </c>
      <c r="H41" s="154" t="s">
        <v>315</v>
      </c>
      <c r="I41" s="157">
        <v>10000</v>
      </c>
      <c r="J41" s="157"/>
      <c r="K41" s="157"/>
      <c r="L41" s="157"/>
      <c r="M41" s="157"/>
      <c r="N41" s="154"/>
      <c r="O41" s="154"/>
      <c r="P41" s="154"/>
      <c r="Q41" s="157"/>
      <c r="R41" s="157">
        <v>10000</v>
      </c>
      <c r="S41" s="157"/>
      <c r="T41" s="157"/>
      <c r="U41" s="157"/>
      <c r="V41" s="157"/>
      <c r="W41" s="157">
        <v>10000</v>
      </c>
    </row>
    <row r="42" ht="52.5" customHeight="1" outlineLevel="1" spans="1:23">
      <c r="A42" s="154" t="s">
        <v>293</v>
      </c>
      <c r="B42" s="154" t="s">
        <v>313</v>
      </c>
      <c r="C42" s="154" t="s">
        <v>312</v>
      </c>
      <c r="D42" s="154" t="s">
        <v>46</v>
      </c>
      <c r="E42" s="154" t="s">
        <v>101</v>
      </c>
      <c r="F42" s="154" t="s">
        <v>102</v>
      </c>
      <c r="G42" s="154" t="s">
        <v>234</v>
      </c>
      <c r="H42" s="154" t="s">
        <v>235</v>
      </c>
      <c r="I42" s="157">
        <v>75655.1</v>
      </c>
      <c r="J42" s="157"/>
      <c r="K42" s="157"/>
      <c r="L42" s="157"/>
      <c r="M42" s="157"/>
      <c r="N42" s="154"/>
      <c r="O42" s="154"/>
      <c r="P42" s="154"/>
      <c r="Q42" s="157"/>
      <c r="R42" s="157">
        <v>75655.1</v>
      </c>
      <c r="S42" s="157">
        <v>75655.1</v>
      </c>
      <c r="T42" s="157"/>
      <c r="U42" s="157"/>
      <c r="V42" s="157"/>
      <c r="W42" s="157"/>
    </row>
    <row r="43" ht="52.5" customHeight="1" outlineLevel="1" spans="1:23">
      <c r="A43" s="154" t="s">
        <v>293</v>
      </c>
      <c r="B43" s="154" t="s">
        <v>313</v>
      </c>
      <c r="C43" s="154" t="s">
        <v>312</v>
      </c>
      <c r="D43" s="154" t="s">
        <v>46</v>
      </c>
      <c r="E43" s="154" t="s">
        <v>101</v>
      </c>
      <c r="F43" s="154" t="s">
        <v>102</v>
      </c>
      <c r="G43" s="154" t="s">
        <v>246</v>
      </c>
      <c r="H43" s="154" t="s">
        <v>247</v>
      </c>
      <c r="I43" s="157">
        <v>30000</v>
      </c>
      <c r="J43" s="157"/>
      <c r="K43" s="157"/>
      <c r="L43" s="157"/>
      <c r="M43" s="157"/>
      <c r="N43" s="154"/>
      <c r="O43" s="154"/>
      <c r="P43" s="154"/>
      <c r="Q43" s="157"/>
      <c r="R43" s="157">
        <v>30000</v>
      </c>
      <c r="S43" s="157">
        <v>30000</v>
      </c>
      <c r="T43" s="157"/>
      <c r="U43" s="157"/>
      <c r="V43" s="157"/>
      <c r="W43" s="157"/>
    </row>
    <row r="44" ht="52.5" customHeight="1" outlineLevel="1" spans="1:23">
      <c r="A44" s="154" t="s">
        <v>293</v>
      </c>
      <c r="B44" s="154" t="s">
        <v>313</v>
      </c>
      <c r="C44" s="154" t="s">
        <v>312</v>
      </c>
      <c r="D44" s="154" t="s">
        <v>46</v>
      </c>
      <c r="E44" s="154" t="s">
        <v>101</v>
      </c>
      <c r="F44" s="154" t="s">
        <v>102</v>
      </c>
      <c r="G44" s="154" t="s">
        <v>316</v>
      </c>
      <c r="H44" s="154" t="s">
        <v>317</v>
      </c>
      <c r="I44" s="157">
        <v>10000</v>
      </c>
      <c r="J44" s="157"/>
      <c r="K44" s="157"/>
      <c r="L44" s="157"/>
      <c r="M44" s="157"/>
      <c r="N44" s="154"/>
      <c r="O44" s="154"/>
      <c r="P44" s="154"/>
      <c r="Q44" s="157"/>
      <c r="R44" s="157">
        <v>10000</v>
      </c>
      <c r="S44" s="157">
        <v>10000</v>
      </c>
      <c r="T44" s="157"/>
      <c r="U44" s="157"/>
      <c r="V44" s="157"/>
      <c r="W44" s="157"/>
    </row>
    <row r="45" ht="52.5" customHeight="1" outlineLevel="1" spans="1:23">
      <c r="A45" s="154" t="s">
        <v>293</v>
      </c>
      <c r="B45" s="154" t="s">
        <v>313</v>
      </c>
      <c r="C45" s="154" t="s">
        <v>312</v>
      </c>
      <c r="D45" s="154" t="s">
        <v>46</v>
      </c>
      <c r="E45" s="154" t="s">
        <v>101</v>
      </c>
      <c r="F45" s="154" t="s">
        <v>102</v>
      </c>
      <c r="G45" s="154" t="s">
        <v>244</v>
      </c>
      <c r="H45" s="154" t="s">
        <v>245</v>
      </c>
      <c r="I45" s="157">
        <v>10000</v>
      </c>
      <c r="J45" s="157"/>
      <c r="K45" s="157"/>
      <c r="L45" s="157"/>
      <c r="M45" s="157"/>
      <c r="N45" s="154"/>
      <c r="O45" s="154"/>
      <c r="P45" s="154"/>
      <c r="Q45" s="157"/>
      <c r="R45" s="157">
        <v>10000</v>
      </c>
      <c r="S45" s="157">
        <v>10000</v>
      </c>
      <c r="T45" s="157"/>
      <c r="U45" s="157"/>
      <c r="V45" s="157"/>
      <c r="W45" s="157"/>
    </row>
    <row r="46" ht="52.5" customHeight="1" outlineLevel="1" spans="1:23">
      <c r="A46" s="154" t="s">
        <v>293</v>
      </c>
      <c r="B46" s="154" t="s">
        <v>313</v>
      </c>
      <c r="C46" s="154" t="s">
        <v>312</v>
      </c>
      <c r="D46" s="154" t="s">
        <v>46</v>
      </c>
      <c r="E46" s="154" t="s">
        <v>107</v>
      </c>
      <c r="F46" s="154" t="s">
        <v>108</v>
      </c>
      <c r="G46" s="154" t="s">
        <v>275</v>
      </c>
      <c r="H46" s="154" t="s">
        <v>276</v>
      </c>
      <c r="I46" s="157">
        <v>10000</v>
      </c>
      <c r="J46" s="157"/>
      <c r="K46" s="157"/>
      <c r="L46" s="157"/>
      <c r="M46" s="157"/>
      <c r="N46" s="154"/>
      <c r="O46" s="154"/>
      <c r="P46" s="154"/>
      <c r="Q46" s="157"/>
      <c r="R46" s="157">
        <v>10000</v>
      </c>
      <c r="S46" s="157"/>
      <c r="T46" s="157"/>
      <c r="U46" s="157"/>
      <c r="V46" s="157"/>
      <c r="W46" s="157">
        <v>10000</v>
      </c>
    </row>
    <row r="47" ht="52.5" customHeight="1" spans="1:23">
      <c r="A47" s="154"/>
      <c r="B47" s="154"/>
      <c r="C47" s="154" t="s">
        <v>318</v>
      </c>
      <c r="D47" s="154"/>
      <c r="E47" s="154"/>
      <c r="F47" s="154"/>
      <c r="G47" s="154"/>
      <c r="H47" s="154"/>
      <c r="I47" s="157">
        <v>14960</v>
      </c>
      <c r="J47" s="157">
        <v>14960</v>
      </c>
      <c r="K47" s="157">
        <v>14960</v>
      </c>
      <c r="L47" s="157"/>
      <c r="M47" s="157"/>
      <c r="N47" s="154"/>
      <c r="O47" s="154"/>
      <c r="P47" s="154"/>
      <c r="Q47" s="157"/>
      <c r="R47" s="157"/>
      <c r="S47" s="157"/>
      <c r="T47" s="157"/>
      <c r="U47" s="157"/>
      <c r="V47" s="157"/>
      <c r="W47" s="157"/>
    </row>
    <row r="48" ht="52.5" customHeight="1" outlineLevel="1" spans="1:23">
      <c r="A48" s="154" t="s">
        <v>293</v>
      </c>
      <c r="B48" s="154" t="s">
        <v>319</v>
      </c>
      <c r="C48" s="154" t="s">
        <v>318</v>
      </c>
      <c r="D48" s="154" t="s">
        <v>46</v>
      </c>
      <c r="E48" s="154" t="s">
        <v>78</v>
      </c>
      <c r="F48" s="154" t="s">
        <v>79</v>
      </c>
      <c r="G48" s="154" t="s">
        <v>234</v>
      </c>
      <c r="H48" s="154" t="s">
        <v>235</v>
      </c>
      <c r="I48" s="157">
        <v>13000</v>
      </c>
      <c r="J48" s="157">
        <v>13000</v>
      </c>
      <c r="K48" s="157">
        <v>13000</v>
      </c>
      <c r="L48" s="157"/>
      <c r="M48" s="157"/>
      <c r="N48" s="154"/>
      <c r="O48" s="154"/>
      <c r="P48" s="154"/>
      <c r="Q48" s="157"/>
      <c r="R48" s="157"/>
      <c r="S48" s="157"/>
      <c r="T48" s="157"/>
      <c r="U48" s="157"/>
      <c r="V48" s="157"/>
      <c r="W48" s="157"/>
    </row>
    <row r="49" ht="52.5" customHeight="1" outlineLevel="1" spans="1:23">
      <c r="A49" s="154" t="s">
        <v>293</v>
      </c>
      <c r="B49" s="154" t="s">
        <v>319</v>
      </c>
      <c r="C49" s="154" t="s">
        <v>318</v>
      </c>
      <c r="D49" s="154" t="s">
        <v>46</v>
      </c>
      <c r="E49" s="154" t="s">
        <v>78</v>
      </c>
      <c r="F49" s="154" t="s">
        <v>79</v>
      </c>
      <c r="G49" s="154" t="s">
        <v>250</v>
      </c>
      <c r="H49" s="154" t="s">
        <v>251</v>
      </c>
      <c r="I49" s="157">
        <v>400</v>
      </c>
      <c r="J49" s="157">
        <v>400</v>
      </c>
      <c r="K49" s="157">
        <v>400</v>
      </c>
      <c r="L49" s="157"/>
      <c r="M49" s="157"/>
      <c r="N49" s="154"/>
      <c r="O49" s="154"/>
      <c r="P49" s="154"/>
      <c r="Q49" s="157"/>
      <c r="R49" s="157"/>
      <c r="S49" s="157"/>
      <c r="T49" s="157"/>
      <c r="U49" s="157"/>
      <c r="V49" s="157"/>
      <c r="W49" s="157"/>
    </row>
    <row r="50" ht="52.5" customHeight="1" outlineLevel="1" spans="1:23">
      <c r="A50" s="154" t="s">
        <v>293</v>
      </c>
      <c r="B50" s="154" t="s">
        <v>319</v>
      </c>
      <c r="C50" s="154" t="s">
        <v>318</v>
      </c>
      <c r="D50" s="154" t="s">
        <v>46</v>
      </c>
      <c r="E50" s="154" t="s">
        <v>78</v>
      </c>
      <c r="F50" s="154" t="s">
        <v>79</v>
      </c>
      <c r="G50" s="154" t="s">
        <v>275</v>
      </c>
      <c r="H50" s="154" t="s">
        <v>276</v>
      </c>
      <c r="I50" s="157">
        <v>1560</v>
      </c>
      <c r="J50" s="157">
        <v>1560</v>
      </c>
      <c r="K50" s="157">
        <v>1560</v>
      </c>
      <c r="L50" s="157"/>
      <c r="M50" s="157"/>
      <c r="N50" s="154"/>
      <c r="O50" s="154"/>
      <c r="P50" s="154"/>
      <c r="Q50" s="157"/>
      <c r="R50" s="157"/>
      <c r="S50" s="157"/>
      <c r="T50" s="157"/>
      <c r="U50" s="157"/>
      <c r="V50" s="157"/>
      <c r="W50" s="157"/>
    </row>
    <row r="51" ht="52.5" customHeight="1" spans="1:23">
      <c r="A51" s="154"/>
      <c r="B51" s="154"/>
      <c r="C51" s="154" t="s">
        <v>320</v>
      </c>
      <c r="D51" s="154"/>
      <c r="E51" s="154"/>
      <c r="F51" s="154"/>
      <c r="G51" s="154"/>
      <c r="H51" s="154"/>
      <c r="I51" s="157">
        <v>100000</v>
      </c>
      <c r="J51" s="157">
        <v>100000</v>
      </c>
      <c r="K51" s="157">
        <v>100000</v>
      </c>
      <c r="L51" s="157"/>
      <c r="M51" s="157"/>
      <c r="N51" s="154"/>
      <c r="O51" s="154"/>
      <c r="P51" s="154"/>
      <c r="Q51" s="157"/>
      <c r="R51" s="157"/>
      <c r="S51" s="157"/>
      <c r="T51" s="157"/>
      <c r="U51" s="157"/>
      <c r="V51" s="157"/>
      <c r="W51" s="157"/>
    </row>
    <row r="52" ht="52.5" customHeight="1" outlineLevel="1" spans="1:23">
      <c r="A52" s="154" t="s">
        <v>293</v>
      </c>
      <c r="B52" s="154" t="s">
        <v>321</v>
      </c>
      <c r="C52" s="154" t="s">
        <v>320</v>
      </c>
      <c r="D52" s="154" t="s">
        <v>46</v>
      </c>
      <c r="E52" s="154" t="s">
        <v>93</v>
      </c>
      <c r="F52" s="154" t="s">
        <v>94</v>
      </c>
      <c r="G52" s="154" t="s">
        <v>297</v>
      </c>
      <c r="H52" s="154" t="s">
        <v>298</v>
      </c>
      <c r="I52" s="157">
        <v>100000</v>
      </c>
      <c r="J52" s="157">
        <v>100000</v>
      </c>
      <c r="K52" s="157">
        <v>100000</v>
      </c>
      <c r="L52" s="157"/>
      <c r="M52" s="157"/>
      <c r="N52" s="154"/>
      <c r="O52" s="154"/>
      <c r="P52" s="154"/>
      <c r="Q52" s="157"/>
      <c r="R52" s="157"/>
      <c r="S52" s="157"/>
      <c r="T52" s="157"/>
      <c r="U52" s="157"/>
      <c r="V52" s="157"/>
      <c r="W52" s="157"/>
    </row>
    <row r="53" ht="52.5" customHeight="1" spans="1:23">
      <c r="A53" s="154"/>
      <c r="B53" s="154"/>
      <c r="C53" s="154" t="s">
        <v>322</v>
      </c>
      <c r="D53" s="154"/>
      <c r="E53" s="154"/>
      <c r="F53" s="154"/>
      <c r="G53" s="154"/>
      <c r="H53" s="154"/>
      <c r="I53" s="157">
        <v>50000</v>
      </c>
      <c r="J53" s="157">
        <v>50000</v>
      </c>
      <c r="K53" s="157">
        <v>50000</v>
      </c>
      <c r="L53" s="157"/>
      <c r="M53" s="157"/>
      <c r="N53" s="154"/>
      <c r="O53" s="154"/>
      <c r="P53" s="154"/>
      <c r="Q53" s="157"/>
      <c r="R53" s="157"/>
      <c r="S53" s="157"/>
      <c r="T53" s="157"/>
      <c r="U53" s="157"/>
      <c r="V53" s="157"/>
      <c r="W53" s="157"/>
    </row>
    <row r="54" ht="52.5" customHeight="1" outlineLevel="1" spans="1:23">
      <c r="A54" s="154" t="s">
        <v>293</v>
      </c>
      <c r="B54" s="154" t="s">
        <v>323</v>
      </c>
      <c r="C54" s="154" t="s">
        <v>322</v>
      </c>
      <c r="D54" s="154" t="s">
        <v>46</v>
      </c>
      <c r="E54" s="154" t="s">
        <v>91</v>
      </c>
      <c r="F54" s="154" t="s">
        <v>92</v>
      </c>
      <c r="G54" s="154" t="s">
        <v>295</v>
      </c>
      <c r="H54" s="154" t="s">
        <v>296</v>
      </c>
      <c r="I54" s="157">
        <v>30000</v>
      </c>
      <c r="J54" s="157">
        <v>30000</v>
      </c>
      <c r="K54" s="157">
        <v>30000</v>
      </c>
      <c r="L54" s="157"/>
      <c r="M54" s="157"/>
      <c r="N54" s="154"/>
      <c r="O54" s="154"/>
      <c r="P54" s="154"/>
      <c r="Q54" s="157"/>
      <c r="R54" s="157"/>
      <c r="S54" s="157"/>
      <c r="T54" s="157"/>
      <c r="U54" s="157"/>
      <c r="V54" s="157"/>
      <c r="W54" s="157"/>
    </row>
    <row r="55" ht="52.5" customHeight="1" outlineLevel="1" spans="1:23">
      <c r="A55" s="154" t="s">
        <v>293</v>
      </c>
      <c r="B55" s="154" t="s">
        <v>323</v>
      </c>
      <c r="C55" s="154" t="s">
        <v>322</v>
      </c>
      <c r="D55" s="154" t="s">
        <v>46</v>
      </c>
      <c r="E55" s="154" t="s">
        <v>91</v>
      </c>
      <c r="F55" s="154" t="s">
        <v>92</v>
      </c>
      <c r="G55" s="154" t="s">
        <v>246</v>
      </c>
      <c r="H55" s="154" t="s">
        <v>247</v>
      </c>
      <c r="I55" s="157">
        <v>10000</v>
      </c>
      <c r="J55" s="157">
        <v>10000</v>
      </c>
      <c r="K55" s="157">
        <v>10000</v>
      </c>
      <c r="L55" s="157"/>
      <c r="M55" s="157"/>
      <c r="N55" s="154"/>
      <c r="O55" s="154"/>
      <c r="P55" s="154"/>
      <c r="Q55" s="157"/>
      <c r="R55" s="157"/>
      <c r="S55" s="157"/>
      <c r="T55" s="157"/>
      <c r="U55" s="157"/>
      <c r="V55" s="157"/>
      <c r="W55" s="157"/>
    </row>
    <row r="56" ht="52.5" customHeight="1" outlineLevel="1" spans="1:23">
      <c r="A56" s="154" t="s">
        <v>293</v>
      </c>
      <c r="B56" s="154" t="s">
        <v>323</v>
      </c>
      <c r="C56" s="154" t="s">
        <v>322</v>
      </c>
      <c r="D56" s="154" t="s">
        <v>46</v>
      </c>
      <c r="E56" s="154" t="s">
        <v>91</v>
      </c>
      <c r="F56" s="154" t="s">
        <v>92</v>
      </c>
      <c r="G56" s="154" t="s">
        <v>248</v>
      </c>
      <c r="H56" s="154" t="s">
        <v>249</v>
      </c>
      <c r="I56" s="157">
        <v>5000</v>
      </c>
      <c r="J56" s="157">
        <v>5000</v>
      </c>
      <c r="K56" s="157">
        <v>5000</v>
      </c>
      <c r="L56" s="157"/>
      <c r="M56" s="157"/>
      <c r="N56" s="154"/>
      <c r="O56" s="154"/>
      <c r="P56" s="154"/>
      <c r="Q56" s="157"/>
      <c r="R56" s="157"/>
      <c r="S56" s="157"/>
      <c r="T56" s="157"/>
      <c r="U56" s="157"/>
      <c r="V56" s="157"/>
      <c r="W56" s="157"/>
    </row>
    <row r="57" ht="52.5" customHeight="1" outlineLevel="1" spans="1:23">
      <c r="A57" s="154" t="s">
        <v>293</v>
      </c>
      <c r="B57" s="154" t="s">
        <v>323</v>
      </c>
      <c r="C57" s="154" t="s">
        <v>322</v>
      </c>
      <c r="D57" s="154" t="s">
        <v>46</v>
      </c>
      <c r="E57" s="154" t="s">
        <v>91</v>
      </c>
      <c r="F57" s="154" t="s">
        <v>92</v>
      </c>
      <c r="G57" s="154" t="s">
        <v>244</v>
      </c>
      <c r="H57" s="154" t="s">
        <v>245</v>
      </c>
      <c r="I57" s="157">
        <v>5000</v>
      </c>
      <c r="J57" s="157">
        <v>5000</v>
      </c>
      <c r="K57" s="157">
        <v>5000</v>
      </c>
      <c r="L57" s="157"/>
      <c r="M57" s="157"/>
      <c r="N57" s="154"/>
      <c r="O57" s="154"/>
      <c r="P57" s="154"/>
      <c r="Q57" s="157"/>
      <c r="R57" s="157"/>
      <c r="S57" s="157"/>
      <c r="T57" s="157"/>
      <c r="U57" s="157"/>
      <c r="V57" s="157"/>
      <c r="W57" s="157"/>
    </row>
    <row r="58" ht="52.5" customHeight="1" spans="1:23">
      <c r="A58" s="154"/>
      <c r="B58" s="154"/>
      <c r="C58" s="154" t="s">
        <v>324</v>
      </c>
      <c r="D58" s="154"/>
      <c r="E58" s="154"/>
      <c r="F58" s="154"/>
      <c r="G58" s="154"/>
      <c r="H58" s="154"/>
      <c r="I58" s="157">
        <v>50000</v>
      </c>
      <c r="J58" s="157">
        <v>50000</v>
      </c>
      <c r="K58" s="157">
        <v>50000</v>
      </c>
      <c r="L58" s="157"/>
      <c r="M58" s="157"/>
      <c r="N58" s="154"/>
      <c r="O58" s="154"/>
      <c r="P58" s="154"/>
      <c r="Q58" s="157"/>
      <c r="R58" s="157"/>
      <c r="S58" s="157"/>
      <c r="T58" s="157"/>
      <c r="U58" s="157"/>
      <c r="V58" s="157"/>
      <c r="W58" s="157"/>
    </row>
    <row r="59" ht="52.5" customHeight="1" outlineLevel="1" spans="1:23">
      <c r="A59" s="154" t="s">
        <v>293</v>
      </c>
      <c r="B59" s="154" t="s">
        <v>325</v>
      </c>
      <c r="C59" s="154" t="s">
        <v>324</v>
      </c>
      <c r="D59" s="154" t="s">
        <v>46</v>
      </c>
      <c r="E59" s="154" t="s">
        <v>97</v>
      </c>
      <c r="F59" s="154" t="s">
        <v>98</v>
      </c>
      <c r="G59" s="154" t="s">
        <v>234</v>
      </c>
      <c r="H59" s="154" t="s">
        <v>235</v>
      </c>
      <c r="I59" s="157">
        <v>5050</v>
      </c>
      <c r="J59" s="157">
        <v>5050</v>
      </c>
      <c r="K59" s="157">
        <v>5050</v>
      </c>
      <c r="L59" s="157"/>
      <c r="M59" s="157"/>
      <c r="N59" s="154"/>
      <c r="O59" s="154"/>
      <c r="P59" s="154"/>
      <c r="Q59" s="157"/>
      <c r="R59" s="157"/>
      <c r="S59" s="157"/>
      <c r="T59" s="157"/>
      <c r="U59" s="157"/>
      <c r="V59" s="157"/>
      <c r="W59" s="157"/>
    </row>
    <row r="60" ht="52.5" customHeight="1" outlineLevel="1" spans="1:23">
      <c r="A60" s="154" t="s">
        <v>293</v>
      </c>
      <c r="B60" s="154" t="s">
        <v>325</v>
      </c>
      <c r="C60" s="154" t="s">
        <v>324</v>
      </c>
      <c r="D60" s="154" t="s">
        <v>46</v>
      </c>
      <c r="E60" s="154" t="s">
        <v>97</v>
      </c>
      <c r="F60" s="154" t="s">
        <v>98</v>
      </c>
      <c r="G60" s="154" t="s">
        <v>326</v>
      </c>
      <c r="H60" s="154" t="s">
        <v>327</v>
      </c>
      <c r="I60" s="157">
        <v>5000</v>
      </c>
      <c r="J60" s="157">
        <v>5000</v>
      </c>
      <c r="K60" s="157">
        <v>5000</v>
      </c>
      <c r="L60" s="157"/>
      <c r="M60" s="157"/>
      <c r="N60" s="154"/>
      <c r="O60" s="154"/>
      <c r="P60" s="154"/>
      <c r="Q60" s="157"/>
      <c r="R60" s="157"/>
      <c r="S60" s="157"/>
      <c r="T60" s="157"/>
      <c r="U60" s="157"/>
      <c r="V60" s="157"/>
      <c r="W60" s="157"/>
    </row>
    <row r="61" ht="52.5" customHeight="1" outlineLevel="1" spans="1:23">
      <c r="A61" s="154" t="s">
        <v>293</v>
      </c>
      <c r="B61" s="154" t="s">
        <v>325</v>
      </c>
      <c r="C61" s="154" t="s">
        <v>324</v>
      </c>
      <c r="D61" s="154" t="s">
        <v>46</v>
      </c>
      <c r="E61" s="154" t="s">
        <v>97</v>
      </c>
      <c r="F61" s="154" t="s">
        <v>98</v>
      </c>
      <c r="G61" s="154" t="s">
        <v>246</v>
      </c>
      <c r="H61" s="154" t="s">
        <v>247</v>
      </c>
      <c r="I61" s="157">
        <v>15000</v>
      </c>
      <c r="J61" s="157">
        <v>15000</v>
      </c>
      <c r="K61" s="157">
        <v>15000</v>
      </c>
      <c r="L61" s="157"/>
      <c r="M61" s="157"/>
      <c r="N61" s="154"/>
      <c r="O61" s="154"/>
      <c r="P61" s="154"/>
      <c r="Q61" s="157"/>
      <c r="R61" s="157"/>
      <c r="S61" s="157"/>
      <c r="T61" s="157"/>
      <c r="U61" s="157"/>
      <c r="V61" s="157"/>
      <c r="W61" s="157"/>
    </row>
    <row r="62" ht="52.5" customHeight="1" outlineLevel="1" spans="1:23">
      <c r="A62" s="154" t="s">
        <v>293</v>
      </c>
      <c r="B62" s="154" t="s">
        <v>325</v>
      </c>
      <c r="C62" s="154" t="s">
        <v>324</v>
      </c>
      <c r="D62" s="154" t="s">
        <v>46</v>
      </c>
      <c r="E62" s="154" t="s">
        <v>97</v>
      </c>
      <c r="F62" s="154" t="s">
        <v>98</v>
      </c>
      <c r="G62" s="154" t="s">
        <v>316</v>
      </c>
      <c r="H62" s="154" t="s">
        <v>317</v>
      </c>
      <c r="I62" s="157">
        <v>15500</v>
      </c>
      <c r="J62" s="157">
        <v>15500</v>
      </c>
      <c r="K62" s="157">
        <v>15500</v>
      </c>
      <c r="L62" s="157"/>
      <c r="M62" s="157"/>
      <c r="N62" s="154"/>
      <c r="O62" s="154"/>
      <c r="P62" s="154"/>
      <c r="Q62" s="157"/>
      <c r="R62" s="157"/>
      <c r="S62" s="157"/>
      <c r="T62" s="157"/>
      <c r="U62" s="157"/>
      <c r="V62" s="157"/>
      <c r="W62" s="157"/>
    </row>
    <row r="63" ht="52.5" customHeight="1" outlineLevel="1" spans="1:23">
      <c r="A63" s="154" t="s">
        <v>293</v>
      </c>
      <c r="B63" s="154" t="s">
        <v>325</v>
      </c>
      <c r="C63" s="154" t="s">
        <v>324</v>
      </c>
      <c r="D63" s="154" t="s">
        <v>46</v>
      </c>
      <c r="E63" s="154" t="s">
        <v>97</v>
      </c>
      <c r="F63" s="154" t="s">
        <v>98</v>
      </c>
      <c r="G63" s="154" t="s">
        <v>257</v>
      </c>
      <c r="H63" s="154" t="s">
        <v>258</v>
      </c>
      <c r="I63" s="157">
        <v>9450</v>
      </c>
      <c r="J63" s="157">
        <v>9450</v>
      </c>
      <c r="K63" s="157">
        <v>9450</v>
      </c>
      <c r="L63" s="157"/>
      <c r="M63" s="157"/>
      <c r="N63" s="154"/>
      <c r="O63" s="154"/>
      <c r="P63" s="154"/>
      <c r="Q63" s="157"/>
      <c r="R63" s="157"/>
      <c r="S63" s="157"/>
      <c r="T63" s="157"/>
      <c r="U63" s="157"/>
      <c r="V63" s="157"/>
      <c r="W63" s="157"/>
    </row>
    <row r="64" ht="30" customHeight="1" spans="1:23">
      <c r="A64" s="155" t="s">
        <v>30</v>
      </c>
      <c r="B64" s="155"/>
      <c r="C64" s="155"/>
      <c r="D64" s="155"/>
      <c r="E64" s="155"/>
      <c r="F64" s="155"/>
      <c r="G64" s="155"/>
      <c r="H64" s="155"/>
      <c r="I64" s="157">
        <v>996426.3</v>
      </c>
      <c r="J64" s="157">
        <v>839971.2</v>
      </c>
      <c r="K64" s="157">
        <v>839971.2</v>
      </c>
      <c r="L64" s="157"/>
      <c r="M64" s="157"/>
      <c r="N64" s="157"/>
      <c r="O64" s="157"/>
      <c r="P64" s="157"/>
      <c r="Q64" s="157"/>
      <c r="R64" s="157">
        <v>156455.1</v>
      </c>
      <c r="S64" s="157">
        <v>125655.1</v>
      </c>
      <c r="T64" s="157"/>
      <c r="U64" s="157"/>
      <c r="V64" s="157"/>
      <c r="W64" s="157">
        <v>30800</v>
      </c>
    </row>
  </sheetData>
  <autoFilter xmlns:etc="http://www.wps.cn/officeDocument/2017/etCustomData" ref="A7:W64" etc:filterBottomFollowUsedRange="0">
    <extLst/>
  </autoFilter>
  <mergeCells count="30">
    <mergeCell ref="A1:W1"/>
    <mergeCell ref="A2:W2"/>
    <mergeCell ref="A3:G3"/>
    <mergeCell ref="V3:W3"/>
    <mergeCell ref="J4:M4"/>
    <mergeCell ref="N4:P4"/>
    <mergeCell ref="R4:W4"/>
    <mergeCell ref="J5:K5"/>
    <mergeCell ref="A64:H64"/>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ageMargins left="0.75" right="0.75" top="1" bottom="1" header="0.5" footer="0.5"/>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ummaryRight="0"/>
  </sheetPr>
  <dimension ref="A1:J84"/>
  <sheetViews>
    <sheetView showZeros="0" tabSelected="1" topLeftCell="A77" workbookViewId="0">
      <selection activeCell="E83" sqref="E83"/>
    </sheetView>
  </sheetViews>
  <sheetFormatPr defaultColWidth="10.2866666666667" defaultRowHeight="15" customHeight="1"/>
  <cols>
    <col min="1" max="9" width="14.2866666666667" customWidth="1"/>
    <col min="10" max="10" width="34.2866666666667" customWidth="1"/>
  </cols>
  <sheetData>
    <row r="1" ht="18.75" customHeight="1" spans="1:10">
      <c r="A1" s="145"/>
      <c r="B1" s="145"/>
      <c r="C1" s="145"/>
      <c r="D1" s="145"/>
      <c r="E1" s="145"/>
      <c r="F1" s="145"/>
      <c r="G1" s="145"/>
      <c r="H1" s="145"/>
      <c r="I1" s="145"/>
      <c r="J1" s="149" t="s">
        <v>328</v>
      </c>
    </row>
    <row r="2" ht="34.5" customHeight="1" spans="1:10">
      <c r="A2" s="146" t="str">
        <f>"2026"&amp;"年部门项目支出绩效目标表"</f>
        <v>2026年部门项目支出绩效目标表</v>
      </c>
      <c r="B2" s="146"/>
      <c r="C2" s="146"/>
      <c r="D2" s="146"/>
      <c r="E2" s="146"/>
      <c r="F2" s="146"/>
      <c r="G2" s="146"/>
      <c r="H2" s="146"/>
      <c r="I2" s="146"/>
      <c r="J2" s="146"/>
    </row>
    <row r="3" ht="18.75" customHeight="1" spans="1:10">
      <c r="A3" s="145" t="str">
        <f>"单位名称："&amp;"梁河县司法局"</f>
        <v>单位名称：梁河县司法局</v>
      </c>
      <c r="B3" s="145"/>
      <c r="C3" s="145"/>
      <c r="D3" s="145"/>
      <c r="E3" s="145"/>
      <c r="F3" s="145"/>
      <c r="G3" s="145"/>
      <c r="H3" s="145"/>
      <c r="I3" s="145"/>
      <c r="J3" s="145"/>
    </row>
    <row r="4" ht="22.5" customHeight="1" spans="1:10">
      <c r="A4" s="147" t="s">
        <v>329</v>
      </c>
      <c r="B4" s="147" t="s">
        <v>330</v>
      </c>
      <c r="C4" s="147" t="s">
        <v>331</v>
      </c>
      <c r="D4" s="147" t="s">
        <v>332</v>
      </c>
      <c r="E4" s="147" t="s">
        <v>333</v>
      </c>
      <c r="F4" s="147" t="s">
        <v>334</v>
      </c>
      <c r="G4" s="147" t="s">
        <v>335</v>
      </c>
      <c r="H4" s="147" t="s">
        <v>336</v>
      </c>
      <c r="I4" s="147" t="s">
        <v>337</v>
      </c>
      <c r="J4" s="147" t="s">
        <v>338</v>
      </c>
    </row>
    <row r="5" ht="22.5" customHeight="1" spans="1:10">
      <c r="A5" s="147" t="s">
        <v>59</v>
      </c>
      <c r="B5" s="147" t="s">
        <v>60</v>
      </c>
      <c r="C5" s="147" t="s">
        <v>61</v>
      </c>
      <c r="D5" s="147" t="s">
        <v>62</v>
      </c>
      <c r="E5" s="147" t="s">
        <v>63</v>
      </c>
      <c r="F5" s="147" t="s">
        <v>64</v>
      </c>
      <c r="G5" s="147" t="s">
        <v>65</v>
      </c>
      <c r="H5" s="147" t="s">
        <v>66</v>
      </c>
      <c r="I5" s="147" t="s">
        <v>67</v>
      </c>
      <c r="J5" s="147" t="s">
        <v>68</v>
      </c>
    </row>
    <row r="6" ht="52.5" customHeight="1" spans="1:10">
      <c r="A6" s="147" t="s">
        <v>46</v>
      </c>
      <c r="B6" s="147"/>
      <c r="C6" s="147"/>
      <c r="D6" s="147"/>
      <c r="E6" s="147"/>
      <c r="F6" s="147"/>
      <c r="G6" s="147"/>
      <c r="H6" s="147"/>
      <c r="I6" s="147"/>
      <c r="J6" s="147"/>
    </row>
    <row r="7" ht="52.5" customHeight="1" outlineLevel="1" spans="1:10">
      <c r="A7" s="148" t="s">
        <v>320</v>
      </c>
      <c r="B7" s="148" t="s">
        <v>339</v>
      </c>
      <c r="C7" s="148" t="s">
        <v>340</v>
      </c>
      <c r="D7" s="148" t="s">
        <v>341</v>
      </c>
      <c r="E7" s="148" t="s">
        <v>342</v>
      </c>
      <c r="F7" s="148" t="s">
        <v>343</v>
      </c>
      <c r="G7" s="147" t="s">
        <v>344</v>
      </c>
      <c r="H7" s="147" t="s">
        <v>345</v>
      </c>
      <c r="I7" s="148" t="s">
        <v>346</v>
      </c>
      <c r="J7" s="148" t="s">
        <v>347</v>
      </c>
    </row>
    <row r="8" ht="52.5" customHeight="1" outlineLevel="1" spans="1:10">
      <c r="A8" s="148" t="s">
        <v>320</v>
      </c>
      <c r="B8" s="148" t="s">
        <v>339</v>
      </c>
      <c r="C8" s="148" t="s">
        <v>340</v>
      </c>
      <c r="D8" s="148" t="s">
        <v>341</v>
      </c>
      <c r="E8" s="148" t="s">
        <v>348</v>
      </c>
      <c r="F8" s="148" t="s">
        <v>343</v>
      </c>
      <c r="G8" s="147" t="s">
        <v>349</v>
      </c>
      <c r="H8" s="147" t="s">
        <v>350</v>
      </c>
      <c r="I8" s="148" t="s">
        <v>346</v>
      </c>
      <c r="J8" s="148" t="s">
        <v>351</v>
      </c>
    </row>
    <row r="9" ht="52.5" customHeight="1" outlineLevel="1" spans="1:10">
      <c r="A9" s="148" t="s">
        <v>320</v>
      </c>
      <c r="B9" s="148" t="s">
        <v>339</v>
      </c>
      <c r="C9" s="148" t="s">
        <v>340</v>
      </c>
      <c r="D9" s="148" t="s">
        <v>341</v>
      </c>
      <c r="E9" s="148" t="s">
        <v>352</v>
      </c>
      <c r="F9" s="148" t="s">
        <v>343</v>
      </c>
      <c r="G9" s="147" t="s">
        <v>60</v>
      </c>
      <c r="H9" s="147" t="s">
        <v>353</v>
      </c>
      <c r="I9" s="148" t="s">
        <v>346</v>
      </c>
      <c r="J9" s="148" t="s">
        <v>354</v>
      </c>
    </row>
    <row r="10" ht="52.5" customHeight="1" outlineLevel="1" spans="1:10">
      <c r="A10" s="148" t="s">
        <v>320</v>
      </c>
      <c r="B10" s="148" t="s">
        <v>339</v>
      </c>
      <c r="C10" s="148" t="s">
        <v>340</v>
      </c>
      <c r="D10" s="148" t="s">
        <v>355</v>
      </c>
      <c r="E10" s="148" t="s">
        <v>356</v>
      </c>
      <c r="F10" s="148" t="s">
        <v>357</v>
      </c>
      <c r="G10" s="147" t="s">
        <v>358</v>
      </c>
      <c r="H10" s="147" t="s">
        <v>359</v>
      </c>
      <c r="I10" s="148" t="s">
        <v>346</v>
      </c>
      <c r="J10" s="148" t="s">
        <v>360</v>
      </c>
    </row>
    <row r="11" ht="52.5" customHeight="1" outlineLevel="1" spans="1:10">
      <c r="A11" s="148" t="s">
        <v>320</v>
      </c>
      <c r="B11" s="148" t="s">
        <v>339</v>
      </c>
      <c r="C11" s="148" t="s">
        <v>340</v>
      </c>
      <c r="D11" s="148" t="s">
        <v>355</v>
      </c>
      <c r="E11" s="148" t="s">
        <v>361</v>
      </c>
      <c r="F11" s="148" t="s">
        <v>357</v>
      </c>
      <c r="G11" s="147" t="s">
        <v>362</v>
      </c>
      <c r="H11" s="147"/>
      <c r="I11" s="148" t="s">
        <v>363</v>
      </c>
      <c r="J11" s="148" t="s">
        <v>364</v>
      </c>
    </row>
    <row r="12" ht="52.5" customHeight="1" outlineLevel="1" spans="1:10">
      <c r="A12" s="148" t="s">
        <v>320</v>
      </c>
      <c r="B12" s="148" t="s">
        <v>339</v>
      </c>
      <c r="C12" s="148" t="s">
        <v>365</v>
      </c>
      <c r="D12" s="148" t="s">
        <v>366</v>
      </c>
      <c r="E12" s="148" t="s">
        <v>367</v>
      </c>
      <c r="F12" s="148" t="s">
        <v>357</v>
      </c>
      <c r="G12" s="147" t="s">
        <v>368</v>
      </c>
      <c r="H12" s="147"/>
      <c r="I12" s="148" t="s">
        <v>363</v>
      </c>
      <c r="J12" s="148" t="s">
        <v>369</v>
      </c>
    </row>
    <row r="13" ht="52.5" customHeight="1" outlineLevel="1" spans="1:10">
      <c r="A13" s="148" t="s">
        <v>320</v>
      </c>
      <c r="B13" s="148" t="s">
        <v>339</v>
      </c>
      <c r="C13" s="148" t="s">
        <v>370</v>
      </c>
      <c r="D13" s="148" t="s">
        <v>371</v>
      </c>
      <c r="E13" s="148" t="s">
        <v>372</v>
      </c>
      <c r="F13" s="148" t="s">
        <v>343</v>
      </c>
      <c r="G13" s="147" t="s">
        <v>373</v>
      </c>
      <c r="H13" s="147" t="s">
        <v>359</v>
      </c>
      <c r="I13" s="148" t="s">
        <v>346</v>
      </c>
      <c r="J13" s="148" t="s">
        <v>374</v>
      </c>
    </row>
    <row r="14" ht="52.5" customHeight="1" outlineLevel="1" spans="1:10">
      <c r="A14" s="148" t="s">
        <v>301</v>
      </c>
      <c r="B14" s="148" t="s">
        <v>375</v>
      </c>
      <c r="C14" s="148" t="s">
        <v>340</v>
      </c>
      <c r="D14" s="148" t="s">
        <v>341</v>
      </c>
      <c r="E14" s="148" t="s">
        <v>376</v>
      </c>
      <c r="F14" s="148" t="s">
        <v>343</v>
      </c>
      <c r="G14" s="147" t="s">
        <v>377</v>
      </c>
      <c r="H14" s="147" t="s">
        <v>378</v>
      </c>
      <c r="I14" s="148" t="s">
        <v>346</v>
      </c>
      <c r="J14" s="148" t="s">
        <v>379</v>
      </c>
    </row>
    <row r="15" ht="52.5" customHeight="1" outlineLevel="1" spans="1:10">
      <c r="A15" s="148" t="s">
        <v>301</v>
      </c>
      <c r="B15" s="148" t="s">
        <v>375</v>
      </c>
      <c r="C15" s="148" t="s">
        <v>340</v>
      </c>
      <c r="D15" s="148" t="s">
        <v>341</v>
      </c>
      <c r="E15" s="148" t="s">
        <v>380</v>
      </c>
      <c r="F15" s="148" t="s">
        <v>343</v>
      </c>
      <c r="G15" s="147" t="s">
        <v>381</v>
      </c>
      <c r="H15" s="147" t="s">
        <v>382</v>
      </c>
      <c r="I15" s="148" t="s">
        <v>346</v>
      </c>
      <c r="J15" s="148" t="s">
        <v>383</v>
      </c>
    </row>
    <row r="16" ht="52.5" customHeight="1" outlineLevel="1" spans="1:10">
      <c r="A16" s="148" t="s">
        <v>301</v>
      </c>
      <c r="B16" s="148" t="s">
        <v>375</v>
      </c>
      <c r="C16" s="148" t="s">
        <v>340</v>
      </c>
      <c r="D16" s="148" t="s">
        <v>341</v>
      </c>
      <c r="E16" s="148" t="s">
        <v>384</v>
      </c>
      <c r="F16" s="148" t="s">
        <v>343</v>
      </c>
      <c r="G16" s="147" t="s">
        <v>60</v>
      </c>
      <c r="H16" s="147" t="s">
        <v>385</v>
      </c>
      <c r="I16" s="148" t="s">
        <v>346</v>
      </c>
      <c r="J16" s="148" t="s">
        <v>386</v>
      </c>
    </row>
    <row r="17" ht="52.5" customHeight="1" outlineLevel="1" spans="1:10">
      <c r="A17" s="148" t="s">
        <v>301</v>
      </c>
      <c r="B17" s="148" t="s">
        <v>375</v>
      </c>
      <c r="C17" s="148" t="s">
        <v>340</v>
      </c>
      <c r="D17" s="148" t="s">
        <v>387</v>
      </c>
      <c r="E17" s="148" t="s">
        <v>388</v>
      </c>
      <c r="F17" s="148" t="s">
        <v>357</v>
      </c>
      <c r="G17" s="147" t="s">
        <v>358</v>
      </c>
      <c r="H17" s="147" t="s">
        <v>359</v>
      </c>
      <c r="I17" s="148" t="s">
        <v>346</v>
      </c>
      <c r="J17" s="148" t="s">
        <v>389</v>
      </c>
    </row>
    <row r="18" ht="52.5" customHeight="1" outlineLevel="1" spans="1:10">
      <c r="A18" s="148" t="s">
        <v>301</v>
      </c>
      <c r="B18" s="148" t="s">
        <v>375</v>
      </c>
      <c r="C18" s="148" t="s">
        <v>340</v>
      </c>
      <c r="D18" s="148" t="s">
        <v>387</v>
      </c>
      <c r="E18" s="148" t="s">
        <v>390</v>
      </c>
      <c r="F18" s="148" t="s">
        <v>357</v>
      </c>
      <c r="G18" s="147" t="s">
        <v>358</v>
      </c>
      <c r="H18" s="147" t="s">
        <v>359</v>
      </c>
      <c r="I18" s="148" t="s">
        <v>346</v>
      </c>
      <c r="J18" s="148" t="s">
        <v>391</v>
      </c>
    </row>
    <row r="19" ht="52.5" customHeight="1" outlineLevel="1" spans="1:10">
      <c r="A19" s="148" t="s">
        <v>301</v>
      </c>
      <c r="B19" s="148" t="s">
        <v>375</v>
      </c>
      <c r="C19" s="148" t="s">
        <v>340</v>
      </c>
      <c r="D19" s="148" t="s">
        <v>387</v>
      </c>
      <c r="E19" s="148" t="s">
        <v>392</v>
      </c>
      <c r="F19" s="148" t="s">
        <v>357</v>
      </c>
      <c r="G19" s="147" t="s">
        <v>358</v>
      </c>
      <c r="H19" s="147" t="s">
        <v>359</v>
      </c>
      <c r="I19" s="148" t="s">
        <v>346</v>
      </c>
      <c r="J19" s="148" t="s">
        <v>393</v>
      </c>
    </row>
    <row r="20" ht="52.5" customHeight="1" outlineLevel="1" spans="1:10">
      <c r="A20" s="148" t="s">
        <v>301</v>
      </c>
      <c r="B20" s="148" t="s">
        <v>375</v>
      </c>
      <c r="C20" s="148" t="s">
        <v>340</v>
      </c>
      <c r="D20" s="148" t="s">
        <v>355</v>
      </c>
      <c r="E20" s="148" t="s">
        <v>361</v>
      </c>
      <c r="F20" s="148" t="s">
        <v>357</v>
      </c>
      <c r="G20" s="147" t="s">
        <v>362</v>
      </c>
      <c r="H20" s="147"/>
      <c r="I20" s="148" t="s">
        <v>363</v>
      </c>
      <c r="J20" s="148" t="s">
        <v>364</v>
      </c>
    </row>
    <row r="21" ht="52.5" customHeight="1" outlineLevel="1" spans="1:10">
      <c r="A21" s="148" t="s">
        <v>301</v>
      </c>
      <c r="B21" s="148" t="s">
        <v>375</v>
      </c>
      <c r="C21" s="148" t="s">
        <v>365</v>
      </c>
      <c r="D21" s="148" t="s">
        <v>366</v>
      </c>
      <c r="E21" s="148" t="s">
        <v>394</v>
      </c>
      <c r="F21" s="148" t="s">
        <v>357</v>
      </c>
      <c r="G21" s="147" t="s">
        <v>395</v>
      </c>
      <c r="H21" s="147"/>
      <c r="I21" s="148" t="s">
        <v>363</v>
      </c>
      <c r="J21" s="148" t="s">
        <v>396</v>
      </c>
    </row>
    <row r="22" ht="52.5" customHeight="1" outlineLevel="1" spans="1:10">
      <c r="A22" s="148" t="s">
        <v>301</v>
      </c>
      <c r="B22" s="148" t="s">
        <v>375</v>
      </c>
      <c r="C22" s="148" t="s">
        <v>370</v>
      </c>
      <c r="D22" s="148" t="s">
        <v>371</v>
      </c>
      <c r="E22" s="148" t="s">
        <v>397</v>
      </c>
      <c r="F22" s="148" t="s">
        <v>343</v>
      </c>
      <c r="G22" s="147" t="s">
        <v>373</v>
      </c>
      <c r="H22" s="147" t="s">
        <v>359</v>
      </c>
      <c r="I22" s="148" t="s">
        <v>346</v>
      </c>
      <c r="J22" s="148" t="s">
        <v>398</v>
      </c>
    </row>
    <row r="23" ht="52.5" customHeight="1" outlineLevel="1" spans="1:10">
      <c r="A23" s="148" t="s">
        <v>292</v>
      </c>
      <c r="B23" s="148" t="s">
        <v>399</v>
      </c>
      <c r="C23" s="148" t="s">
        <v>340</v>
      </c>
      <c r="D23" s="148" t="s">
        <v>341</v>
      </c>
      <c r="E23" s="148" t="s">
        <v>400</v>
      </c>
      <c r="F23" s="148" t="s">
        <v>343</v>
      </c>
      <c r="G23" s="147" t="s">
        <v>377</v>
      </c>
      <c r="H23" s="147" t="s">
        <v>378</v>
      </c>
      <c r="I23" s="148" t="s">
        <v>346</v>
      </c>
      <c r="J23" s="148" t="s">
        <v>401</v>
      </c>
    </row>
    <row r="24" ht="52.5" customHeight="1" outlineLevel="1" spans="1:10">
      <c r="A24" s="148" t="s">
        <v>292</v>
      </c>
      <c r="B24" s="148" t="s">
        <v>399</v>
      </c>
      <c r="C24" s="148" t="s">
        <v>340</v>
      </c>
      <c r="D24" s="148" t="s">
        <v>341</v>
      </c>
      <c r="E24" s="148" t="s">
        <v>402</v>
      </c>
      <c r="F24" s="148" t="s">
        <v>343</v>
      </c>
      <c r="G24" s="147" t="s">
        <v>403</v>
      </c>
      <c r="H24" s="147" t="s">
        <v>378</v>
      </c>
      <c r="I24" s="148" t="s">
        <v>346</v>
      </c>
      <c r="J24" s="148" t="s">
        <v>404</v>
      </c>
    </row>
    <row r="25" ht="52.5" customHeight="1" outlineLevel="1" spans="1:10">
      <c r="A25" s="148" t="s">
        <v>292</v>
      </c>
      <c r="B25" s="148" t="s">
        <v>399</v>
      </c>
      <c r="C25" s="148" t="s">
        <v>340</v>
      </c>
      <c r="D25" s="148" t="s">
        <v>341</v>
      </c>
      <c r="E25" s="148" t="s">
        <v>405</v>
      </c>
      <c r="F25" s="148" t="s">
        <v>357</v>
      </c>
      <c r="G25" s="147" t="s">
        <v>377</v>
      </c>
      <c r="H25" s="147" t="s">
        <v>378</v>
      </c>
      <c r="I25" s="148" t="s">
        <v>346</v>
      </c>
      <c r="J25" s="148" t="s">
        <v>406</v>
      </c>
    </row>
    <row r="26" ht="52.5" customHeight="1" outlineLevel="1" spans="1:10">
      <c r="A26" s="148" t="s">
        <v>292</v>
      </c>
      <c r="B26" s="148" t="s">
        <v>399</v>
      </c>
      <c r="C26" s="148" t="s">
        <v>340</v>
      </c>
      <c r="D26" s="148" t="s">
        <v>341</v>
      </c>
      <c r="E26" s="148" t="s">
        <v>407</v>
      </c>
      <c r="F26" s="148" t="s">
        <v>343</v>
      </c>
      <c r="G26" s="147" t="s">
        <v>60</v>
      </c>
      <c r="H26" s="147" t="s">
        <v>378</v>
      </c>
      <c r="I26" s="148" t="s">
        <v>346</v>
      </c>
      <c r="J26" s="148" t="s">
        <v>408</v>
      </c>
    </row>
    <row r="27" ht="52.5" customHeight="1" outlineLevel="1" spans="1:10">
      <c r="A27" s="148" t="s">
        <v>292</v>
      </c>
      <c r="B27" s="148" t="s">
        <v>399</v>
      </c>
      <c r="C27" s="148" t="s">
        <v>340</v>
      </c>
      <c r="D27" s="148" t="s">
        <v>341</v>
      </c>
      <c r="E27" s="148" t="s">
        <v>409</v>
      </c>
      <c r="F27" s="148" t="s">
        <v>343</v>
      </c>
      <c r="G27" s="147" t="s">
        <v>410</v>
      </c>
      <c r="H27" s="147" t="s">
        <v>359</v>
      </c>
      <c r="I27" s="148" t="s">
        <v>346</v>
      </c>
      <c r="J27" s="148" t="s">
        <v>411</v>
      </c>
    </row>
    <row r="28" ht="52.5" customHeight="1" outlineLevel="1" spans="1:10">
      <c r="A28" s="148" t="s">
        <v>292</v>
      </c>
      <c r="B28" s="148" t="s">
        <v>399</v>
      </c>
      <c r="C28" s="148" t="s">
        <v>340</v>
      </c>
      <c r="D28" s="148" t="s">
        <v>341</v>
      </c>
      <c r="E28" s="148" t="s">
        <v>412</v>
      </c>
      <c r="F28" s="148" t="s">
        <v>357</v>
      </c>
      <c r="G28" s="147" t="s">
        <v>180</v>
      </c>
      <c r="H28" s="147" t="s">
        <v>382</v>
      </c>
      <c r="I28" s="148" t="s">
        <v>346</v>
      </c>
      <c r="J28" s="148" t="s">
        <v>413</v>
      </c>
    </row>
    <row r="29" ht="52.5" customHeight="1" outlineLevel="1" spans="1:10">
      <c r="A29" s="148" t="s">
        <v>292</v>
      </c>
      <c r="B29" s="148" t="s">
        <v>399</v>
      </c>
      <c r="C29" s="148" t="s">
        <v>340</v>
      </c>
      <c r="D29" s="148" t="s">
        <v>341</v>
      </c>
      <c r="E29" s="148" t="s">
        <v>414</v>
      </c>
      <c r="F29" s="148" t="s">
        <v>343</v>
      </c>
      <c r="G29" s="147" t="s">
        <v>415</v>
      </c>
      <c r="H29" s="147" t="s">
        <v>382</v>
      </c>
      <c r="I29" s="148" t="s">
        <v>346</v>
      </c>
      <c r="J29" s="148" t="s">
        <v>416</v>
      </c>
    </row>
    <row r="30" ht="52.5" customHeight="1" outlineLevel="1" spans="1:10">
      <c r="A30" s="148" t="s">
        <v>292</v>
      </c>
      <c r="B30" s="148" t="s">
        <v>399</v>
      </c>
      <c r="C30" s="148" t="s">
        <v>340</v>
      </c>
      <c r="D30" s="148" t="s">
        <v>341</v>
      </c>
      <c r="E30" s="148" t="s">
        <v>417</v>
      </c>
      <c r="F30" s="148" t="s">
        <v>343</v>
      </c>
      <c r="G30" s="147" t="s">
        <v>377</v>
      </c>
      <c r="H30" s="147" t="s">
        <v>378</v>
      </c>
      <c r="I30" s="148" t="s">
        <v>346</v>
      </c>
      <c r="J30" s="148" t="s">
        <v>418</v>
      </c>
    </row>
    <row r="31" ht="52.5" customHeight="1" outlineLevel="1" spans="1:10">
      <c r="A31" s="148" t="s">
        <v>292</v>
      </c>
      <c r="B31" s="148" t="s">
        <v>399</v>
      </c>
      <c r="C31" s="148" t="s">
        <v>340</v>
      </c>
      <c r="D31" s="148" t="s">
        <v>341</v>
      </c>
      <c r="E31" s="148" t="s">
        <v>419</v>
      </c>
      <c r="F31" s="148" t="s">
        <v>357</v>
      </c>
      <c r="G31" s="147" t="s">
        <v>377</v>
      </c>
      <c r="H31" s="147" t="s">
        <v>378</v>
      </c>
      <c r="I31" s="148" t="s">
        <v>346</v>
      </c>
      <c r="J31" s="148" t="s">
        <v>420</v>
      </c>
    </row>
    <row r="32" ht="52.5" customHeight="1" outlineLevel="1" spans="1:10">
      <c r="A32" s="148" t="s">
        <v>292</v>
      </c>
      <c r="B32" s="148" t="s">
        <v>399</v>
      </c>
      <c r="C32" s="148" t="s">
        <v>340</v>
      </c>
      <c r="D32" s="148" t="s">
        <v>341</v>
      </c>
      <c r="E32" s="148" t="s">
        <v>421</v>
      </c>
      <c r="F32" s="148" t="s">
        <v>357</v>
      </c>
      <c r="G32" s="147" t="s">
        <v>66</v>
      </c>
      <c r="H32" s="147" t="s">
        <v>382</v>
      </c>
      <c r="I32" s="148" t="s">
        <v>346</v>
      </c>
      <c r="J32" s="148" t="s">
        <v>422</v>
      </c>
    </row>
    <row r="33" ht="52.5" customHeight="1" outlineLevel="1" spans="1:10">
      <c r="A33" s="148" t="s">
        <v>292</v>
      </c>
      <c r="B33" s="148" t="s">
        <v>399</v>
      </c>
      <c r="C33" s="148" t="s">
        <v>340</v>
      </c>
      <c r="D33" s="148" t="s">
        <v>355</v>
      </c>
      <c r="E33" s="148" t="s">
        <v>361</v>
      </c>
      <c r="F33" s="148" t="s">
        <v>357</v>
      </c>
      <c r="G33" s="147" t="s">
        <v>362</v>
      </c>
      <c r="H33" s="147"/>
      <c r="I33" s="148" t="s">
        <v>363</v>
      </c>
      <c r="J33" s="148" t="s">
        <v>364</v>
      </c>
    </row>
    <row r="34" ht="52.5" customHeight="1" outlineLevel="1" spans="1:10">
      <c r="A34" s="148" t="s">
        <v>292</v>
      </c>
      <c r="B34" s="148" t="s">
        <v>399</v>
      </c>
      <c r="C34" s="148" t="s">
        <v>365</v>
      </c>
      <c r="D34" s="148" t="s">
        <v>366</v>
      </c>
      <c r="E34" s="148" t="s">
        <v>423</v>
      </c>
      <c r="F34" s="148" t="s">
        <v>357</v>
      </c>
      <c r="G34" s="147" t="s">
        <v>368</v>
      </c>
      <c r="H34" s="147"/>
      <c r="I34" s="148" t="s">
        <v>363</v>
      </c>
      <c r="J34" s="148" t="s">
        <v>369</v>
      </c>
    </row>
    <row r="35" ht="52.5" customHeight="1" outlineLevel="1" spans="1:10">
      <c r="A35" s="148" t="s">
        <v>292</v>
      </c>
      <c r="B35" s="148" t="s">
        <v>399</v>
      </c>
      <c r="C35" s="148" t="s">
        <v>370</v>
      </c>
      <c r="D35" s="148" t="s">
        <v>371</v>
      </c>
      <c r="E35" s="148" t="s">
        <v>424</v>
      </c>
      <c r="F35" s="148" t="s">
        <v>343</v>
      </c>
      <c r="G35" s="147" t="s">
        <v>373</v>
      </c>
      <c r="H35" s="147" t="s">
        <v>359</v>
      </c>
      <c r="I35" s="148" t="s">
        <v>346</v>
      </c>
      <c r="J35" s="148" t="s">
        <v>425</v>
      </c>
    </row>
    <row r="36" ht="52.5" customHeight="1" outlineLevel="1" spans="1:10">
      <c r="A36" s="148" t="s">
        <v>299</v>
      </c>
      <c r="B36" s="148" t="s">
        <v>426</v>
      </c>
      <c r="C36" s="148" t="s">
        <v>340</v>
      </c>
      <c r="D36" s="148" t="s">
        <v>341</v>
      </c>
      <c r="E36" s="148" t="s">
        <v>427</v>
      </c>
      <c r="F36" s="148" t="s">
        <v>343</v>
      </c>
      <c r="G36" s="147" t="s">
        <v>428</v>
      </c>
      <c r="H36" s="147" t="s">
        <v>382</v>
      </c>
      <c r="I36" s="148" t="s">
        <v>346</v>
      </c>
      <c r="J36" s="148" t="s">
        <v>429</v>
      </c>
    </row>
    <row r="37" ht="52.5" customHeight="1" outlineLevel="1" spans="1:10">
      <c r="A37" s="148" t="s">
        <v>299</v>
      </c>
      <c r="B37" s="148" t="s">
        <v>426</v>
      </c>
      <c r="C37" s="148" t="s">
        <v>340</v>
      </c>
      <c r="D37" s="148" t="s">
        <v>341</v>
      </c>
      <c r="E37" s="148" t="s">
        <v>430</v>
      </c>
      <c r="F37" s="148" t="s">
        <v>343</v>
      </c>
      <c r="G37" s="147" t="s">
        <v>68</v>
      </c>
      <c r="H37" s="147" t="s">
        <v>353</v>
      </c>
      <c r="I37" s="148" t="s">
        <v>346</v>
      </c>
      <c r="J37" s="148" t="s">
        <v>431</v>
      </c>
    </row>
    <row r="38" ht="52.5" customHeight="1" outlineLevel="1" spans="1:10">
      <c r="A38" s="148" t="s">
        <v>299</v>
      </c>
      <c r="B38" s="148" t="s">
        <v>426</v>
      </c>
      <c r="C38" s="148" t="s">
        <v>340</v>
      </c>
      <c r="D38" s="148" t="s">
        <v>341</v>
      </c>
      <c r="E38" s="148" t="s">
        <v>432</v>
      </c>
      <c r="F38" s="148" t="s">
        <v>343</v>
      </c>
      <c r="G38" s="147" t="s">
        <v>68</v>
      </c>
      <c r="H38" s="147" t="s">
        <v>433</v>
      </c>
      <c r="I38" s="148" t="s">
        <v>346</v>
      </c>
      <c r="J38" s="148" t="s">
        <v>434</v>
      </c>
    </row>
    <row r="39" ht="52.5" customHeight="1" outlineLevel="1" spans="1:10">
      <c r="A39" s="148" t="s">
        <v>299</v>
      </c>
      <c r="B39" s="148" t="s">
        <v>426</v>
      </c>
      <c r="C39" s="148" t="s">
        <v>340</v>
      </c>
      <c r="D39" s="148" t="s">
        <v>341</v>
      </c>
      <c r="E39" s="148" t="s">
        <v>435</v>
      </c>
      <c r="F39" s="148" t="s">
        <v>343</v>
      </c>
      <c r="G39" s="147" t="s">
        <v>373</v>
      </c>
      <c r="H39" s="147" t="s">
        <v>350</v>
      </c>
      <c r="I39" s="148" t="s">
        <v>346</v>
      </c>
      <c r="J39" s="148" t="s">
        <v>436</v>
      </c>
    </row>
    <row r="40" ht="52.5" customHeight="1" outlineLevel="1" spans="1:10">
      <c r="A40" s="148" t="s">
        <v>299</v>
      </c>
      <c r="B40" s="148" t="s">
        <v>426</v>
      </c>
      <c r="C40" s="148" t="s">
        <v>340</v>
      </c>
      <c r="D40" s="148" t="s">
        <v>341</v>
      </c>
      <c r="E40" s="148" t="s">
        <v>437</v>
      </c>
      <c r="F40" s="148" t="s">
        <v>357</v>
      </c>
      <c r="G40" s="147" t="s">
        <v>438</v>
      </c>
      <c r="H40" s="147" t="s">
        <v>439</v>
      </c>
      <c r="I40" s="148" t="s">
        <v>346</v>
      </c>
      <c r="J40" s="148" t="s">
        <v>440</v>
      </c>
    </row>
    <row r="41" ht="52.5" customHeight="1" outlineLevel="1" spans="1:10">
      <c r="A41" s="148" t="s">
        <v>299</v>
      </c>
      <c r="B41" s="148" t="s">
        <v>426</v>
      </c>
      <c r="C41" s="148" t="s">
        <v>340</v>
      </c>
      <c r="D41" s="148" t="s">
        <v>341</v>
      </c>
      <c r="E41" s="148" t="s">
        <v>441</v>
      </c>
      <c r="F41" s="148" t="s">
        <v>357</v>
      </c>
      <c r="G41" s="147" t="s">
        <v>377</v>
      </c>
      <c r="H41" s="147" t="s">
        <v>442</v>
      </c>
      <c r="I41" s="148" t="s">
        <v>346</v>
      </c>
      <c r="J41" s="148" t="s">
        <v>443</v>
      </c>
    </row>
    <row r="42" ht="52.5" customHeight="1" outlineLevel="1" spans="1:10">
      <c r="A42" s="148" t="s">
        <v>299</v>
      </c>
      <c r="B42" s="148" t="s">
        <v>426</v>
      </c>
      <c r="C42" s="148" t="s">
        <v>340</v>
      </c>
      <c r="D42" s="148" t="s">
        <v>341</v>
      </c>
      <c r="E42" s="148" t="s">
        <v>444</v>
      </c>
      <c r="F42" s="148" t="s">
        <v>357</v>
      </c>
      <c r="G42" s="147" t="s">
        <v>67</v>
      </c>
      <c r="H42" s="147" t="s">
        <v>442</v>
      </c>
      <c r="I42" s="148" t="s">
        <v>346</v>
      </c>
      <c r="J42" s="148" t="s">
        <v>445</v>
      </c>
    </row>
    <row r="43" ht="52.5" customHeight="1" outlineLevel="1" spans="1:10">
      <c r="A43" s="148" t="s">
        <v>299</v>
      </c>
      <c r="B43" s="148" t="s">
        <v>426</v>
      </c>
      <c r="C43" s="148" t="s">
        <v>340</v>
      </c>
      <c r="D43" s="148" t="s">
        <v>341</v>
      </c>
      <c r="E43" s="148" t="s">
        <v>446</v>
      </c>
      <c r="F43" s="148" t="s">
        <v>357</v>
      </c>
      <c r="G43" s="147" t="s">
        <v>447</v>
      </c>
      <c r="H43" s="147" t="s">
        <v>442</v>
      </c>
      <c r="I43" s="148" t="s">
        <v>346</v>
      </c>
      <c r="J43" s="148" t="s">
        <v>448</v>
      </c>
    </row>
    <row r="44" ht="52.5" customHeight="1" outlineLevel="1" spans="1:10">
      <c r="A44" s="148" t="s">
        <v>299</v>
      </c>
      <c r="B44" s="148" t="s">
        <v>426</v>
      </c>
      <c r="C44" s="148" t="s">
        <v>340</v>
      </c>
      <c r="D44" s="148" t="s">
        <v>341</v>
      </c>
      <c r="E44" s="148" t="s">
        <v>449</v>
      </c>
      <c r="F44" s="148" t="s">
        <v>357</v>
      </c>
      <c r="G44" s="147" t="s">
        <v>377</v>
      </c>
      <c r="H44" s="147" t="s">
        <v>442</v>
      </c>
      <c r="I44" s="148" t="s">
        <v>346</v>
      </c>
      <c r="J44" s="148" t="s">
        <v>450</v>
      </c>
    </row>
    <row r="45" ht="52.5" customHeight="1" outlineLevel="1" spans="1:10">
      <c r="A45" s="148" t="s">
        <v>299</v>
      </c>
      <c r="B45" s="148" t="s">
        <v>426</v>
      </c>
      <c r="C45" s="148" t="s">
        <v>340</v>
      </c>
      <c r="D45" s="148" t="s">
        <v>387</v>
      </c>
      <c r="E45" s="148" t="s">
        <v>451</v>
      </c>
      <c r="F45" s="148" t="s">
        <v>357</v>
      </c>
      <c r="G45" s="147" t="s">
        <v>452</v>
      </c>
      <c r="H45" s="147" t="s">
        <v>359</v>
      </c>
      <c r="I45" s="148" t="s">
        <v>346</v>
      </c>
      <c r="J45" s="148" t="s">
        <v>453</v>
      </c>
    </row>
    <row r="46" ht="52.5" customHeight="1" outlineLevel="1" spans="1:10">
      <c r="A46" s="148" t="s">
        <v>299</v>
      </c>
      <c r="B46" s="148" t="s">
        <v>426</v>
      </c>
      <c r="C46" s="148" t="s">
        <v>340</v>
      </c>
      <c r="D46" s="148" t="s">
        <v>387</v>
      </c>
      <c r="E46" s="148" t="s">
        <v>454</v>
      </c>
      <c r="F46" s="148" t="s">
        <v>343</v>
      </c>
      <c r="G46" s="147" t="s">
        <v>455</v>
      </c>
      <c r="H46" s="147" t="s">
        <v>359</v>
      </c>
      <c r="I46" s="148" t="s">
        <v>346</v>
      </c>
      <c r="J46" s="148" t="s">
        <v>456</v>
      </c>
    </row>
    <row r="47" ht="52.5" customHeight="1" outlineLevel="1" spans="1:10">
      <c r="A47" s="148" t="s">
        <v>299</v>
      </c>
      <c r="B47" s="148" t="s">
        <v>426</v>
      </c>
      <c r="C47" s="148" t="s">
        <v>340</v>
      </c>
      <c r="D47" s="148" t="s">
        <v>355</v>
      </c>
      <c r="E47" s="148" t="s">
        <v>361</v>
      </c>
      <c r="F47" s="148" t="s">
        <v>357</v>
      </c>
      <c r="G47" s="147" t="s">
        <v>362</v>
      </c>
      <c r="H47" s="147"/>
      <c r="I47" s="148" t="s">
        <v>363</v>
      </c>
      <c r="J47" s="148" t="s">
        <v>364</v>
      </c>
    </row>
    <row r="48" ht="52.5" customHeight="1" outlineLevel="1" spans="1:10">
      <c r="A48" s="148" t="s">
        <v>299</v>
      </c>
      <c r="B48" s="148" t="s">
        <v>426</v>
      </c>
      <c r="C48" s="148" t="s">
        <v>365</v>
      </c>
      <c r="D48" s="148" t="s">
        <v>366</v>
      </c>
      <c r="E48" s="148" t="s">
        <v>457</v>
      </c>
      <c r="F48" s="148" t="s">
        <v>357</v>
      </c>
      <c r="G48" s="147" t="s">
        <v>458</v>
      </c>
      <c r="H48" s="147"/>
      <c r="I48" s="148" t="s">
        <v>363</v>
      </c>
      <c r="J48" s="148" t="s">
        <v>459</v>
      </c>
    </row>
    <row r="49" ht="52.5" customHeight="1" outlineLevel="1" spans="1:10">
      <c r="A49" s="148" t="s">
        <v>299</v>
      </c>
      <c r="B49" s="148" t="s">
        <v>426</v>
      </c>
      <c r="C49" s="148" t="s">
        <v>370</v>
      </c>
      <c r="D49" s="148" t="s">
        <v>371</v>
      </c>
      <c r="E49" s="148" t="s">
        <v>372</v>
      </c>
      <c r="F49" s="148" t="s">
        <v>343</v>
      </c>
      <c r="G49" s="147" t="s">
        <v>460</v>
      </c>
      <c r="H49" s="147" t="s">
        <v>359</v>
      </c>
      <c r="I49" s="148" t="s">
        <v>346</v>
      </c>
      <c r="J49" s="148" t="s">
        <v>461</v>
      </c>
    </row>
    <row r="50" ht="52.5" customHeight="1" outlineLevel="1" spans="1:10">
      <c r="A50" s="148" t="s">
        <v>310</v>
      </c>
      <c r="B50" s="148" t="s">
        <v>462</v>
      </c>
      <c r="C50" s="148" t="s">
        <v>340</v>
      </c>
      <c r="D50" s="148" t="s">
        <v>341</v>
      </c>
      <c r="E50" s="148" t="s">
        <v>463</v>
      </c>
      <c r="F50" s="148" t="s">
        <v>357</v>
      </c>
      <c r="G50" s="147" t="s">
        <v>464</v>
      </c>
      <c r="H50" s="147" t="s">
        <v>465</v>
      </c>
      <c r="I50" s="148" t="s">
        <v>346</v>
      </c>
      <c r="J50" s="148" t="s">
        <v>466</v>
      </c>
    </row>
    <row r="51" ht="52.5" customHeight="1" outlineLevel="1" spans="1:10">
      <c r="A51" s="148" t="s">
        <v>310</v>
      </c>
      <c r="B51" s="148" t="s">
        <v>462</v>
      </c>
      <c r="C51" s="148" t="s">
        <v>365</v>
      </c>
      <c r="D51" s="148" t="s">
        <v>366</v>
      </c>
      <c r="E51" s="148" t="s">
        <v>467</v>
      </c>
      <c r="F51" s="148" t="s">
        <v>357</v>
      </c>
      <c r="G51" s="147" t="s">
        <v>464</v>
      </c>
      <c r="H51" s="147" t="s">
        <v>465</v>
      </c>
      <c r="I51" s="148" t="s">
        <v>346</v>
      </c>
      <c r="J51" s="148" t="s">
        <v>466</v>
      </c>
    </row>
    <row r="52" ht="52.5" customHeight="1" outlineLevel="1" spans="1:10">
      <c r="A52" s="148" t="s">
        <v>310</v>
      </c>
      <c r="B52" s="148" t="s">
        <v>462</v>
      </c>
      <c r="C52" s="148" t="s">
        <v>370</v>
      </c>
      <c r="D52" s="148" t="s">
        <v>371</v>
      </c>
      <c r="E52" s="148" t="s">
        <v>468</v>
      </c>
      <c r="F52" s="148" t="s">
        <v>343</v>
      </c>
      <c r="G52" s="147" t="s">
        <v>469</v>
      </c>
      <c r="H52" s="147" t="s">
        <v>359</v>
      </c>
      <c r="I52" s="148" t="s">
        <v>346</v>
      </c>
      <c r="J52" s="148" t="s">
        <v>470</v>
      </c>
    </row>
    <row r="53" ht="52.5" customHeight="1" outlineLevel="1" spans="1:10">
      <c r="A53" s="148" t="s">
        <v>310</v>
      </c>
      <c r="B53" s="148" t="s">
        <v>462</v>
      </c>
      <c r="C53" s="148" t="s">
        <v>471</v>
      </c>
      <c r="D53" s="148" t="s">
        <v>472</v>
      </c>
      <c r="E53" s="148" t="s">
        <v>473</v>
      </c>
      <c r="F53" s="148" t="s">
        <v>474</v>
      </c>
      <c r="G53" s="147" t="s">
        <v>475</v>
      </c>
      <c r="H53" s="147" t="s">
        <v>476</v>
      </c>
      <c r="I53" s="148" t="s">
        <v>346</v>
      </c>
      <c r="J53" s="148" t="s">
        <v>466</v>
      </c>
    </row>
    <row r="54" ht="52.5" customHeight="1" outlineLevel="1" spans="1:10">
      <c r="A54" s="148" t="s">
        <v>312</v>
      </c>
      <c r="B54" s="148" t="s">
        <v>477</v>
      </c>
      <c r="C54" s="148" t="s">
        <v>340</v>
      </c>
      <c r="D54" s="148" t="s">
        <v>341</v>
      </c>
      <c r="E54" s="148" t="s">
        <v>478</v>
      </c>
      <c r="F54" s="148" t="s">
        <v>357</v>
      </c>
      <c r="G54" s="147" t="s">
        <v>479</v>
      </c>
      <c r="H54" s="147" t="s">
        <v>465</v>
      </c>
      <c r="I54" s="148" t="s">
        <v>346</v>
      </c>
      <c r="J54" s="148" t="s">
        <v>480</v>
      </c>
    </row>
    <row r="55" ht="52.5" customHeight="1" outlineLevel="1" spans="1:10">
      <c r="A55" s="148" t="s">
        <v>312</v>
      </c>
      <c r="B55" s="148" t="s">
        <v>481</v>
      </c>
      <c r="C55" s="148" t="s">
        <v>340</v>
      </c>
      <c r="D55" s="148" t="s">
        <v>387</v>
      </c>
      <c r="E55" s="148" t="s">
        <v>482</v>
      </c>
      <c r="F55" s="148" t="s">
        <v>357</v>
      </c>
      <c r="G55" s="147" t="s">
        <v>483</v>
      </c>
      <c r="H55" s="147"/>
      <c r="I55" s="148" t="s">
        <v>363</v>
      </c>
      <c r="J55" s="148" t="s">
        <v>484</v>
      </c>
    </row>
    <row r="56" ht="52.5" customHeight="1" outlineLevel="1" spans="1:10">
      <c r="A56" s="148" t="s">
        <v>312</v>
      </c>
      <c r="B56" s="148" t="s">
        <v>481</v>
      </c>
      <c r="C56" s="148" t="s">
        <v>340</v>
      </c>
      <c r="D56" s="148" t="s">
        <v>355</v>
      </c>
      <c r="E56" s="148" t="s">
        <v>361</v>
      </c>
      <c r="F56" s="148" t="s">
        <v>357</v>
      </c>
      <c r="G56" s="147" t="s">
        <v>362</v>
      </c>
      <c r="H56" s="147"/>
      <c r="I56" s="148" t="s">
        <v>363</v>
      </c>
      <c r="J56" s="148" t="s">
        <v>485</v>
      </c>
    </row>
    <row r="57" ht="52.5" customHeight="1" outlineLevel="1" spans="1:10">
      <c r="A57" s="148" t="s">
        <v>312</v>
      </c>
      <c r="B57" s="148" t="s">
        <v>481</v>
      </c>
      <c r="C57" s="148" t="s">
        <v>365</v>
      </c>
      <c r="D57" s="148" t="s">
        <v>366</v>
      </c>
      <c r="E57" s="148" t="s">
        <v>486</v>
      </c>
      <c r="F57" s="148" t="s">
        <v>357</v>
      </c>
      <c r="G57" s="147" t="s">
        <v>487</v>
      </c>
      <c r="H57" s="147"/>
      <c r="I57" s="148" t="s">
        <v>363</v>
      </c>
      <c r="J57" s="148" t="s">
        <v>488</v>
      </c>
    </row>
    <row r="58" ht="52.5" customHeight="1" outlineLevel="1" spans="1:10">
      <c r="A58" s="148" t="s">
        <v>312</v>
      </c>
      <c r="B58" s="148" t="s">
        <v>481</v>
      </c>
      <c r="C58" s="148" t="s">
        <v>365</v>
      </c>
      <c r="D58" s="148" t="s">
        <v>489</v>
      </c>
      <c r="E58" s="148" t="s">
        <v>490</v>
      </c>
      <c r="F58" s="148" t="s">
        <v>357</v>
      </c>
      <c r="G58" s="147" t="s">
        <v>491</v>
      </c>
      <c r="H58" s="147"/>
      <c r="I58" s="148" t="s">
        <v>363</v>
      </c>
      <c r="J58" s="148" t="s">
        <v>492</v>
      </c>
    </row>
    <row r="59" ht="52.5" customHeight="1" outlineLevel="1" spans="1:10">
      <c r="A59" s="148" t="s">
        <v>312</v>
      </c>
      <c r="B59" s="148" t="s">
        <v>481</v>
      </c>
      <c r="C59" s="148" t="s">
        <v>370</v>
      </c>
      <c r="D59" s="148" t="s">
        <v>371</v>
      </c>
      <c r="E59" s="148" t="s">
        <v>493</v>
      </c>
      <c r="F59" s="148" t="s">
        <v>343</v>
      </c>
      <c r="G59" s="147" t="s">
        <v>373</v>
      </c>
      <c r="H59" s="147" t="s">
        <v>359</v>
      </c>
      <c r="I59" s="148" t="s">
        <v>346</v>
      </c>
      <c r="J59" s="148" t="s">
        <v>494</v>
      </c>
    </row>
    <row r="60" ht="52.5" customHeight="1" outlineLevel="1" spans="1:10">
      <c r="A60" s="148" t="s">
        <v>312</v>
      </c>
      <c r="B60" s="148" t="s">
        <v>481</v>
      </c>
      <c r="C60" s="148" t="s">
        <v>370</v>
      </c>
      <c r="D60" s="148" t="s">
        <v>371</v>
      </c>
      <c r="E60" s="148" t="s">
        <v>397</v>
      </c>
      <c r="F60" s="148" t="s">
        <v>343</v>
      </c>
      <c r="G60" s="147" t="s">
        <v>373</v>
      </c>
      <c r="H60" s="147" t="s">
        <v>359</v>
      </c>
      <c r="I60" s="148" t="s">
        <v>346</v>
      </c>
      <c r="J60" s="148" t="s">
        <v>495</v>
      </c>
    </row>
    <row r="61" ht="52.5" customHeight="1" outlineLevel="1" spans="1:10">
      <c r="A61" s="148" t="s">
        <v>305</v>
      </c>
      <c r="B61" s="148" t="s">
        <v>496</v>
      </c>
      <c r="C61" s="148" t="s">
        <v>340</v>
      </c>
      <c r="D61" s="148" t="s">
        <v>341</v>
      </c>
      <c r="E61" s="148" t="s">
        <v>497</v>
      </c>
      <c r="F61" s="148" t="s">
        <v>357</v>
      </c>
      <c r="G61" s="147" t="s">
        <v>377</v>
      </c>
      <c r="H61" s="147" t="s">
        <v>465</v>
      </c>
      <c r="I61" s="148" t="s">
        <v>346</v>
      </c>
      <c r="J61" s="148" t="s">
        <v>498</v>
      </c>
    </row>
    <row r="62" ht="52.5" customHeight="1" outlineLevel="1" spans="1:10">
      <c r="A62" s="148" t="s">
        <v>305</v>
      </c>
      <c r="B62" s="148" t="s">
        <v>499</v>
      </c>
      <c r="C62" s="148" t="s">
        <v>365</v>
      </c>
      <c r="D62" s="148" t="s">
        <v>366</v>
      </c>
      <c r="E62" s="148" t="s">
        <v>500</v>
      </c>
      <c r="F62" s="148" t="s">
        <v>357</v>
      </c>
      <c r="G62" s="147" t="s">
        <v>377</v>
      </c>
      <c r="H62" s="147" t="s">
        <v>465</v>
      </c>
      <c r="I62" s="148" t="s">
        <v>346</v>
      </c>
      <c r="J62" s="148" t="s">
        <v>498</v>
      </c>
    </row>
    <row r="63" ht="52.5" customHeight="1" outlineLevel="1" spans="1:10">
      <c r="A63" s="148" t="s">
        <v>305</v>
      </c>
      <c r="B63" s="148" t="s">
        <v>499</v>
      </c>
      <c r="C63" s="148" t="s">
        <v>370</v>
      </c>
      <c r="D63" s="148" t="s">
        <v>371</v>
      </c>
      <c r="E63" s="148" t="s">
        <v>371</v>
      </c>
      <c r="F63" s="148" t="s">
        <v>343</v>
      </c>
      <c r="G63" s="147" t="s">
        <v>469</v>
      </c>
      <c r="H63" s="147" t="s">
        <v>359</v>
      </c>
      <c r="I63" s="148" t="s">
        <v>346</v>
      </c>
      <c r="J63" s="148" t="s">
        <v>501</v>
      </c>
    </row>
    <row r="64" ht="52.5" customHeight="1" outlineLevel="1" spans="1:10">
      <c r="A64" s="148" t="s">
        <v>305</v>
      </c>
      <c r="B64" s="148" t="s">
        <v>499</v>
      </c>
      <c r="C64" s="148" t="s">
        <v>471</v>
      </c>
      <c r="D64" s="148" t="s">
        <v>472</v>
      </c>
      <c r="E64" s="148" t="s">
        <v>473</v>
      </c>
      <c r="F64" s="148" t="s">
        <v>474</v>
      </c>
      <c r="G64" s="147" t="s">
        <v>502</v>
      </c>
      <c r="H64" s="147" t="s">
        <v>476</v>
      </c>
      <c r="I64" s="148" t="s">
        <v>346</v>
      </c>
      <c r="J64" s="148" t="s">
        <v>498</v>
      </c>
    </row>
    <row r="65" ht="52.5" customHeight="1" outlineLevel="1" spans="1:10">
      <c r="A65" s="148" t="s">
        <v>324</v>
      </c>
      <c r="B65" s="148" t="s">
        <v>503</v>
      </c>
      <c r="C65" s="148" t="s">
        <v>340</v>
      </c>
      <c r="D65" s="148" t="s">
        <v>341</v>
      </c>
      <c r="E65" s="148" t="s">
        <v>504</v>
      </c>
      <c r="F65" s="148" t="s">
        <v>357</v>
      </c>
      <c r="G65" s="147" t="s">
        <v>70</v>
      </c>
      <c r="H65" s="147" t="s">
        <v>385</v>
      </c>
      <c r="I65" s="148" t="s">
        <v>346</v>
      </c>
      <c r="J65" s="148" t="s">
        <v>505</v>
      </c>
    </row>
    <row r="66" ht="52.5" customHeight="1" outlineLevel="1" spans="1:10">
      <c r="A66" s="148" t="s">
        <v>324</v>
      </c>
      <c r="B66" s="148" t="s">
        <v>506</v>
      </c>
      <c r="C66" s="148" t="s">
        <v>340</v>
      </c>
      <c r="D66" s="148" t="s">
        <v>341</v>
      </c>
      <c r="E66" s="148" t="s">
        <v>507</v>
      </c>
      <c r="F66" s="148" t="s">
        <v>357</v>
      </c>
      <c r="G66" s="147" t="s">
        <v>70</v>
      </c>
      <c r="H66" s="147" t="s">
        <v>385</v>
      </c>
      <c r="I66" s="148" t="s">
        <v>346</v>
      </c>
      <c r="J66" s="148" t="s">
        <v>508</v>
      </c>
    </row>
    <row r="67" ht="52.5" customHeight="1" outlineLevel="1" spans="1:10">
      <c r="A67" s="148" t="s">
        <v>324</v>
      </c>
      <c r="B67" s="148" t="s">
        <v>506</v>
      </c>
      <c r="C67" s="148" t="s">
        <v>340</v>
      </c>
      <c r="D67" s="148" t="s">
        <v>341</v>
      </c>
      <c r="E67" s="148" t="s">
        <v>509</v>
      </c>
      <c r="F67" s="148" t="s">
        <v>343</v>
      </c>
      <c r="G67" s="147" t="s">
        <v>61</v>
      </c>
      <c r="H67" s="147" t="s">
        <v>378</v>
      </c>
      <c r="I67" s="148" t="s">
        <v>346</v>
      </c>
      <c r="J67" s="148" t="s">
        <v>510</v>
      </c>
    </row>
    <row r="68" ht="52.5" customHeight="1" outlineLevel="1" spans="1:10">
      <c r="A68" s="148" t="s">
        <v>324</v>
      </c>
      <c r="B68" s="148" t="s">
        <v>506</v>
      </c>
      <c r="C68" s="148" t="s">
        <v>340</v>
      </c>
      <c r="D68" s="148" t="s">
        <v>341</v>
      </c>
      <c r="E68" s="148" t="s">
        <v>511</v>
      </c>
      <c r="F68" s="148" t="s">
        <v>343</v>
      </c>
      <c r="G68" s="147" t="s">
        <v>60</v>
      </c>
      <c r="H68" s="147" t="s">
        <v>378</v>
      </c>
      <c r="I68" s="148" t="s">
        <v>346</v>
      </c>
      <c r="J68" s="148" t="s">
        <v>512</v>
      </c>
    </row>
    <row r="69" ht="52.5" customHeight="1" outlineLevel="1" spans="1:10">
      <c r="A69" s="148" t="s">
        <v>324</v>
      </c>
      <c r="B69" s="148" t="s">
        <v>506</v>
      </c>
      <c r="C69" s="148" t="s">
        <v>340</v>
      </c>
      <c r="D69" s="148" t="s">
        <v>387</v>
      </c>
      <c r="E69" s="148" t="s">
        <v>513</v>
      </c>
      <c r="F69" s="148" t="s">
        <v>357</v>
      </c>
      <c r="G69" s="147" t="s">
        <v>358</v>
      </c>
      <c r="H69" s="147" t="s">
        <v>359</v>
      </c>
      <c r="I69" s="148" t="s">
        <v>346</v>
      </c>
      <c r="J69" s="148" t="s">
        <v>514</v>
      </c>
    </row>
    <row r="70" ht="52.5" customHeight="1" outlineLevel="1" spans="1:10">
      <c r="A70" s="148" t="s">
        <v>324</v>
      </c>
      <c r="B70" s="148" t="s">
        <v>506</v>
      </c>
      <c r="C70" s="148" t="s">
        <v>340</v>
      </c>
      <c r="D70" s="148" t="s">
        <v>387</v>
      </c>
      <c r="E70" s="148" t="s">
        <v>515</v>
      </c>
      <c r="F70" s="148" t="s">
        <v>474</v>
      </c>
      <c r="G70" s="147" t="s">
        <v>516</v>
      </c>
      <c r="H70" s="147" t="s">
        <v>359</v>
      </c>
      <c r="I70" s="148" t="s">
        <v>346</v>
      </c>
      <c r="J70" s="148" t="s">
        <v>517</v>
      </c>
    </row>
    <row r="71" ht="52.5" customHeight="1" outlineLevel="1" spans="1:10">
      <c r="A71" s="148" t="s">
        <v>324</v>
      </c>
      <c r="B71" s="148" t="s">
        <v>506</v>
      </c>
      <c r="C71" s="148" t="s">
        <v>340</v>
      </c>
      <c r="D71" s="148" t="s">
        <v>355</v>
      </c>
      <c r="E71" s="148" t="s">
        <v>361</v>
      </c>
      <c r="F71" s="148" t="s">
        <v>357</v>
      </c>
      <c r="G71" s="147" t="s">
        <v>362</v>
      </c>
      <c r="H71" s="147"/>
      <c r="I71" s="148" t="s">
        <v>363</v>
      </c>
      <c r="J71" s="148" t="s">
        <v>364</v>
      </c>
    </row>
    <row r="72" ht="52.5" customHeight="1" outlineLevel="1" spans="1:10">
      <c r="A72" s="148" t="s">
        <v>324</v>
      </c>
      <c r="B72" s="148" t="s">
        <v>506</v>
      </c>
      <c r="C72" s="148" t="s">
        <v>365</v>
      </c>
      <c r="D72" s="148" t="s">
        <v>366</v>
      </c>
      <c r="E72" s="148" t="s">
        <v>518</v>
      </c>
      <c r="F72" s="148" t="s">
        <v>357</v>
      </c>
      <c r="G72" s="147" t="s">
        <v>519</v>
      </c>
      <c r="H72" s="147"/>
      <c r="I72" s="148" t="s">
        <v>363</v>
      </c>
      <c r="J72" s="148" t="s">
        <v>520</v>
      </c>
    </row>
    <row r="73" ht="52.5" customHeight="1" outlineLevel="1" spans="1:10">
      <c r="A73" s="148" t="s">
        <v>324</v>
      </c>
      <c r="B73" s="148" t="s">
        <v>506</v>
      </c>
      <c r="C73" s="148" t="s">
        <v>370</v>
      </c>
      <c r="D73" s="148" t="s">
        <v>371</v>
      </c>
      <c r="E73" s="148" t="s">
        <v>521</v>
      </c>
      <c r="F73" s="148" t="s">
        <v>343</v>
      </c>
      <c r="G73" s="147" t="s">
        <v>373</v>
      </c>
      <c r="H73" s="147" t="s">
        <v>359</v>
      </c>
      <c r="I73" s="148" t="s">
        <v>346</v>
      </c>
      <c r="J73" s="148" t="s">
        <v>522</v>
      </c>
    </row>
    <row r="74" ht="52.5" customHeight="1" outlineLevel="1" spans="1:10">
      <c r="A74" s="148" t="s">
        <v>322</v>
      </c>
      <c r="B74" s="148" t="s">
        <v>523</v>
      </c>
      <c r="C74" s="148" t="s">
        <v>340</v>
      </c>
      <c r="D74" s="148" t="s">
        <v>341</v>
      </c>
      <c r="E74" s="148" t="s">
        <v>524</v>
      </c>
      <c r="F74" s="148" t="s">
        <v>343</v>
      </c>
      <c r="G74" s="147" t="s">
        <v>525</v>
      </c>
      <c r="H74" s="147" t="s">
        <v>526</v>
      </c>
      <c r="I74" s="148" t="s">
        <v>346</v>
      </c>
      <c r="J74" s="148" t="s">
        <v>527</v>
      </c>
    </row>
    <row r="75" ht="52.5" customHeight="1" outlineLevel="1" spans="1:10">
      <c r="A75" s="148" t="s">
        <v>322</v>
      </c>
      <c r="B75" s="148" t="s">
        <v>523</v>
      </c>
      <c r="C75" s="148" t="s">
        <v>340</v>
      </c>
      <c r="D75" s="148" t="s">
        <v>341</v>
      </c>
      <c r="E75" s="148" t="s">
        <v>528</v>
      </c>
      <c r="F75" s="148" t="s">
        <v>343</v>
      </c>
      <c r="G75" s="147" t="s">
        <v>529</v>
      </c>
      <c r="H75" s="147" t="s">
        <v>378</v>
      </c>
      <c r="I75" s="148" t="s">
        <v>346</v>
      </c>
      <c r="J75" s="148" t="s">
        <v>530</v>
      </c>
    </row>
    <row r="76" ht="52.5" customHeight="1" outlineLevel="1" spans="1:10">
      <c r="A76" s="148" t="s">
        <v>322</v>
      </c>
      <c r="B76" s="148" t="s">
        <v>523</v>
      </c>
      <c r="C76" s="148" t="s">
        <v>340</v>
      </c>
      <c r="D76" s="148" t="s">
        <v>341</v>
      </c>
      <c r="E76" s="148" t="s">
        <v>531</v>
      </c>
      <c r="F76" s="148" t="s">
        <v>343</v>
      </c>
      <c r="G76" s="147" t="s">
        <v>60</v>
      </c>
      <c r="H76" s="147" t="s">
        <v>532</v>
      </c>
      <c r="I76" s="148" t="s">
        <v>346</v>
      </c>
      <c r="J76" s="148" t="s">
        <v>533</v>
      </c>
    </row>
    <row r="77" ht="52.5" customHeight="1" outlineLevel="1" spans="1:10">
      <c r="A77" s="148" t="s">
        <v>322</v>
      </c>
      <c r="B77" s="148" t="s">
        <v>523</v>
      </c>
      <c r="C77" s="148" t="s">
        <v>340</v>
      </c>
      <c r="D77" s="148" t="s">
        <v>355</v>
      </c>
      <c r="E77" s="148" t="s">
        <v>361</v>
      </c>
      <c r="F77" s="148" t="s">
        <v>357</v>
      </c>
      <c r="G77" s="147" t="s">
        <v>362</v>
      </c>
      <c r="H77" s="147"/>
      <c r="I77" s="148" t="s">
        <v>363</v>
      </c>
      <c r="J77" s="148" t="s">
        <v>364</v>
      </c>
    </row>
    <row r="78" ht="52.5" customHeight="1" outlineLevel="1" spans="1:10">
      <c r="A78" s="148" t="s">
        <v>322</v>
      </c>
      <c r="B78" s="148" t="s">
        <v>523</v>
      </c>
      <c r="C78" s="148" t="s">
        <v>365</v>
      </c>
      <c r="D78" s="148" t="s">
        <v>366</v>
      </c>
      <c r="E78" s="148" t="s">
        <v>534</v>
      </c>
      <c r="F78" s="148" t="s">
        <v>357</v>
      </c>
      <c r="G78" s="147" t="s">
        <v>535</v>
      </c>
      <c r="H78" s="147"/>
      <c r="I78" s="148" t="s">
        <v>363</v>
      </c>
      <c r="J78" s="148" t="s">
        <v>536</v>
      </c>
    </row>
    <row r="79" ht="52.5" customHeight="1" outlineLevel="1" spans="1:10">
      <c r="A79" s="148" t="s">
        <v>322</v>
      </c>
      <c r="B79" s="148" t="s">
        <v>523</v>
      </c>
      <c r="C79" s="148" t="s">
        <v>370</v>
      </c>
      <c r="D79" s="148" t="s">
        <v>371</v>
      </c>
      <c r="E79" s="148" t="s">
        <v>397</v>
      </c>
      <c r="F79" s="148" t="s">
        <v>343</v>
      </c>
      <c r="G79" s="147" t="s">
        <v>373</v>
      </c>
      <c r="H79" s="147" t="s">
        <v>359</v>
      </c>
      <c r="I79" s="148" t="s">
        <v>346</v>
      </c>
      <c r="J79" s="148" t="s">
        <v>537</v>
      </c>
    </row>
    <row r="80" ht="52.5" customHeight="1" outlineLevel="1" spans="1:10">
      <c r="A80" s="148" t="s">
        <v>318</v>
      </c>
      <c r="B80" s="150" t="s">
        <v>538</v>
      </c>
      <c r="C80" s="148" t="s">
        <v>340</v>
      </c>
      <c r="D80" s="148" t="s">
        <v>341</v>
      </c>
      <c r="E80" s="148" t="s">
        <v>539</v>
      </c>
      <c r="F80" s="148" t="s">
        <v>357</v>
      </c>
      <c r="G80" s="147" t="s">
        <v>62</v>
      </c>
      <c r="H80" s="147" t="s">
        <v>385</v>
      </c>
      <c r="I80" s="148" t="s">
        <v>346</v>
      </c>
      <c r="J80" s="148" t="s">
        <v>540</v>
      </c>
    </row>
    <row r="81" ht="52.5" customHeight="1" outlineLevel="1" spans="1:10">
      <c r="A81" s="148" t="s">
        <v>318</v>
      </c>
      <c r="B81" s="148" t="s">
        <v>541</v>
      </c>
      <c r="C81" s="148" t="s">
        <v>340</v>
      </c>
      <c r="D81" s="148" t="s">
        <v>341</v>
      </c>
      <c r="E81" s="148" t="s">
        <v>542</v>
      </c>
      <c r="F81" s="148" t="s">
        <v>357</v>
      </c>
      <c r="G81" s="147" t="s">
        <v>62</v>
      </c>
      <c r="H81" s="147" t="s">
        <v>385</v>
      </c>
      <c r="I81" s="148" t="s">
        <v>346</v>
      </c>
      <c r="J81" s="148" t="s">
        <v>543</v>
      </c>
    </row>
    <row r="82" ht="52.5" customHeight="1" outlineLevel="1" spans="1:10">
      <c r="A82" s="148" t="s">
        <v>318</v>
      </c>
      <c r="B82" s="148" t="s">
        <v>541</v>
      </c>
      <c r="C82" s="148" t="s">
        <v>340</v>
      </c>
      <c r="D82" s="148" t="s">
        <v>341</v>
      </c>
      <c r="E82" s="148" t="s">
        <v>544</v>
      </c>
      <c r="F82" s="148" t="s">
        <v>357</v>
      </c>
      <c r="G82" s="147" t="s">
        <v>62</v>
      </c>
      <c r="H82" s="147" t="s">
        <v>545</v>
      </c>
      <c r="I82" s="148" t="s">
        <v>346</v>
      </c>
      <c r="J82" s="148" t="s">
        <v>546</v>
      </c>
    </row>
    <row r="83" ht="52.5" customHeight="1" outlineLevel="1" spans="1:10">
      <c r="A83" s="148" t="s">
        <v>318</v>
      </c>
      <c r="B83" s="148" t="s">
        <v>541</v>
      </c>
      <c r="C83" s="148" t="s">
        <v>365</v>
      </c>
      <c r="D83" s="148" t="s">
        <v>366</v>
      </c>
      <c r="E83" s="148" t="s">
        <v>547</v>
      </c>
      <c r="F83" s="148" t="s">
        <v>357</v>
      </c>
      <c r="G83" s="147" t="s">
        <v>548</v>
      </c>
      <c r="H83" s="147"/>
      <c r="I83" s="148" t="s">
        <v>363</v>
      </c>
      <c r="J83" s="148" t="s">
        <v>549</v>
      </c>
    </row>
    <row r="84" ht="52.5" customHeight="1" outlineLevel="1" spans="1:10">
      <c r="A84" s="148" t="s">
        <v>318</v>
      </c>
      <c r="B84" s="148" t="s">
        <v>541</v>
      </c>
      <c r="C84" s="148" t="s">
        <v>370</v>
      </c>
      <c r="D84" s="148" t="s">
        <v>371</v>
      </c>
      <c r="E84" s="148" t="s">
        <v>550</v>
      </c>
      <c r="F84" s="148" t="s">
        <v>343</v>
      </c>
      <c r="G84" s="147" t="s">
        <v>373</v>
      </c>
      <c r="H84" s="147" t="s">
        <v>359</v>
      </c>
      <c r="I84" s="148" t="s">
        <v>346</v>
      </c>
      <c r="J84" s="148" t="s">
        <v>550</v>
      </c>
    </row>
  </sheetData>
  <mergeCells count="22">
    <mergeCell ref="A2:J2"/>
    <mergeCell ref="A3:E3"/>
    <mergeCell ref="A7:A13"/>
    <mergeCell ref="A14:A22"/>
    <mergeCell ref="A23:A35"/>
    <mergeCell ref="A36:A49"/>
    <mergeCell ref="A50:A53"/>
    <mergeCell ref="A54:A60"/>
    <mergeCell ref="A61:A64"/>
    <mergeCell ref="A65:A73"/>
    <mergeCell ref="A74:A79"/>
    <mergeCell ref="A80:A84"/>
    <mergeCell ref="B7:B13"/>
    <mergeCell ref="B14:B22"/>
    <mergeCell ref="B23:B35"/>
    <mergeCell ref="B36:B49"/>
    <mergeCell ref="B50:B53"/>
    <mergeCell ref="B54:B60"/>
    <mergeCell ref="B61:B64"/>
    <mergeCell ref="B65:B73"/>
    <mergeCell ref="B74:B79"/>
    <mergeCell ref="B80:B84"/>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17</vt:i4>
      </vt:variant>
    </vt:vector>
  </HeadingPairs>
  <TitlesOfParts>
    <vt:vector size="17" baseType="lpstr">
      <vt:lpstr>部门财务收支预算总表 01-1</vt:lpstr>
      <vt:lpstr>部门收入预算表01-2</vt:lpstr>
      <vt:lpstr>部门支出预算表01-3</vt:lpstr>
      <vt:lpstr>部门财政拨款收支预算总表 02-1</vt:lpstr>
      <vt:lpstr>一般公共预算支出预算表02-2</vt:lpstr>
      <vt:lpstr>一般公共预算“三公”经费支出预算表03</vt:lpstr>
      <vt:lpstr>部门基本支出预算表04</vt:lpstr>
      <vt:lpstr>部门项目支出预算表05-1</vt:lpstr>
      <vt:lpstr>部门项目支出绩效目标表05-2</vt:lpstr>
      <vt:lpstr>部门政府性基金预算支出预算表06（梁河）</vt:lpstr>
      <vt:lpstr>部门政府采购预算表07</vt:lpstr>
      <vt:lpstr>部门政府购买服务预算表08</vt:lpstr>
      <vt:lpstr>县对下转移支付预算表09-1（梁河）</vt:lpstr>
      <vt:lpstr>县对下转移支付绩效目标表09-2（梁河）</vt:lpstr>
      <vt:lpstr>新增资产配置表10（梁河）</vt:lpstr>
      <vt:lpstr>上级补助项目支出预算表11</vt:lpstr>
      <vt:lpstr>部门项目中期规划预算表12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user</cp:lastModifiedBy>
  <dcterms:created xsi:type="dcterms:W3CDTF">2026-02-13T09:08:00Z</dcterms:created>
  <dcterms:modified xsi:type="dcterms:W3CDTF">2026-03-10T17:26:45Z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DD75F9441C7F498BB450560BD039F841_12</vt:lpwstr>
  </property>
  <property fmtid="{D5CDD505-2E9C-101B-9397-08002B2CF9AE}" pid="3" name="KSOProductBuildVer">
    <vt:lpwstr>2052-12.8.2.17863</vt:lpwstr>
  </property>
</Properties>
</file>