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  <fileRecoveryPr repairLoad="1"/>
</workbook>
</file>

<file path=xl/calcChain.xml><?xml version="1.0" encoding="utf-8"?>
<calcChain xmlns="http://schemas.openxmlformats.org/spreadsheetml/2006/main">
  <c r="G5" i="18"/>
  <c r="F5"/>
  <c r="E5"/>
  <c r="A3"/>
  <c r="A2"/>
  <c r="A3" i="17"/>
  <c r="A2"/>
  <c r="A3" i="16"/>
  <c r="A2"/>
  <c r="A3" i="15"/>
  <c r="A2"/>
  <c r="A4" i="14"/>
  <c r="A2"/>
  <c r="A3" i="13"/>
  <c r="A2"/>
  <c r="A19" i="12"/>
  <c r="A18"/>
  <c r="A17"/>
  <c r="A16"/>
  <c r="A15"/>
  <c r="A14"/>
  <c r="A13"/>
  <c r="A12"/>
  <c r="A11"/>
  <c r="A10"/>
  <c r="A9"/>
  <c r="A3"/>
  <c r="A2"/>
  <c r="A3" i="11"/>
  <c r="A2"/>
  <c r="A3" i="10"/>
  <c r="A2"/>
  <c r="A3" i="9"/>
  <c r="A3" i="8"/>
  <c r="A3" i="7"/>
  <c r="A2"/>
  <c r="A3" i="6"/>
  <c r="A2"/>
  <c r="A3" i="5"/>
  <c r="A2"/>
  <c r="A3" i="4"/>
  <c r="A2"/>
  <c r="A3" i="3"/>
  <c r="A2"/>
  <c r="C8" i="2"/>
  <c r="C7"/>
  <c r="C6"/>
  <c r="A3"/>
  <c r="A2"/>
</calcChain>
</file>

<file path=xl/sharedStrings.xml><?xml version="1.0" encoding="utf-8"?>
<sst xmlns="http://schemas.openxmlformats.org/spreadsheetml/2006/main" count="1151" uniqueCount="428">
  <si>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</si>
  <si>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</si>
  <si>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</si>
  <si>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</si>
  <si>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</si>
  <si>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</si>
  <si>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</si>
  <si>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</si>
  <si>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</si>
  <si>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</si>
  <si>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</si>
  <si>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</si>
  <si>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</si>
  <si>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</si>
  <si>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</si>
  <si>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</si>
  <si>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</si>
  <si>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</si>
  <si>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</si>
  <si>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</si>
  <si>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</si>
  <si>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</si>
  <si>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</si>
  <si>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</si>
  <si>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</si>
  <si>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</si>
  <si>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</si>
  <si>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</si>
  <si>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</si>
  <si>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</si>
  <si>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</si>
  <si>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</si>
  <si>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</si>
  <si>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</si>
  <si>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</si>
  <si>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</si>
  <si>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</si>
  <si>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</si>
  <si>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</si>
  <si>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</si>
  <si>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</si>
  <si>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</si>
  <si>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</si>
  <si>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</si>
  <si>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</si>
  <si>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131009</t>
  </si>
  <si>
    <t>梁河县大厂中心卫生院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</si>
  <si>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</si>
  <si>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</si>
  <si>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</si>
  <si>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</si>
  <si>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</si>
  <si>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</si>
  <si>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</si>
  <si>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</si>
  <si>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</si>
  <si>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</si>
  <si>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</si>
  <si>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</si>
  <si>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</si>
  <si>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</si>
  <si>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</si>
  <si>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</si>
  <si>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</si>
  <si>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</si>
  <si>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</si>
  <si>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</si>
  <si>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</si>
  <si>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</si>
  <si>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</si>
  <si>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</si>
  <si>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</si>
  <si>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</si>
  <si>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</si>
  <si>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</si>
  <si>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</si>
  <si>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</si>
  <si>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</si>
  <si>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</si>
  <si>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</si>
  <si>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</si>
  <si>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</si>
  <si>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</si>
  <si>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</si>
  <si>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</si>
  <si>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</si>
  <si>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</si>
  <si>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</si>
  <si>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</si>
  <si>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</si>
  <si>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</si>
  <si>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</si>
  <si>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</si>
  <si>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</si>
  <si>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</si>
  <si>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</si>
  <si>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</si>
  <si>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</si>
  <si>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</si>
  <si>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</si>
  <si>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</si>
  <si>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</si>
  <si>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</si>
  <si>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</si>
  <si>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</si>
  <si>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</si>
  <si>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</si>
  <si>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</si>
  <si>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</si>
  <si>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</si>
  <si>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</si>
  <si>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</si>
  <si>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</si>
  <si>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</si>
  <si>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</si>
  <si>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</si>
  <si>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</si>
  <si>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</si>
  <si>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</si>
  <si>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</si>
  <si>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</si>
  <si>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</si>
  <si>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</si>
  <si>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</si>
  <si>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</si>
  <si>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</si>
  <si>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</si>
  <si>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</si>
  <si>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</si>
  <si>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</si>
  <si>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</si>
  <si>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</si>
  <si>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</si>
  <si>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</si>
  <si>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</si>
  <si>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</si>
  <si>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</si>
  <si>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</si>
  <si>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</si>
  <si>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</si>
  <si>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</si>
  <si>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</si>
  <si>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</si>
  <si>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</si>
  <si>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</si>
  <si>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</si>
  <si>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</si>
  <si>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</si>
  <si>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</si>
  <si>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</si>
  <si>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</si>
  <si>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</si>
  <si>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</si>
  <si>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</si>
  <si>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</si>
  <si>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</si>
  <si>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</si>
  <si>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</si>
  <si>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</si>
  <si>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</si>
  <si>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</si>
  <si>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family val="2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family val="2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</si>
  <si>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</si>
  <si>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</si>
  <si>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</si>
  <si>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</si>
  <si>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</si>
  <si>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</si>
  <si>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</si>
  <si>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</si>
  <si>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</si>
  <si>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</si>
  <si>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</si>
  <si>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</si>
  <si>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</si>
  <si>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</si>
  <si>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</si>
  <si>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</si>
  <si>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</si>
  <si>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</si>
  <si>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</si>
  <si>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</si>
  <si>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</si>
  <si>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</si>
  <si>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</si>
  <si>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</si>
  <si>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</si>
  <si>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533122210000000013382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</si>
  <si>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</si>
  <si>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</si>
  <si>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</si>
  <si>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</si>
  <si>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</si>
  <si>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</si>
  <si>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</si>
  <si>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533122231100001446055</t>
  </si>
  <si>
    <t>事业绩效奖励</t>
  </si>
  <si>
    <t>533122251100003748681</t>
  </si>
  <si>
    <t>机关事业单位基本养老保险缴费</t>
  </si>
  <si>
    <t>30108</t>
  </si>
  <si>
    <t>533122210000000013389</t>
  </si>
  <si>
    <t>职工基本医疗保险缴费</t>
  </si>
  <si>
    <t>30110</t>
  </si>
  <si>
    <t>533122241100002248781</t>
  </si>
  <si>
    <t>大病保险费</t>
  </si>
  <si>
    <t>30112</t>
  </si>
  <si>
    <t>其他社会保障缴费</t>
  </si>
  <si>
    <t>533122251100003748680</t>
  </si>
  <si>
    <t>工伤保险</t>
  </si>
  <si>
    <t>533122210000000013387</t>
  </si>
  <si>
    <t>生育保险</t>
  </si>
  <si>
    <t>533122210000000013388</t>
  </si>
  <si>
    <t>失业保险</t>
  </si>
  <si>
    <t>533122210000000013391</t>
  </si>
  <si>
    <t>30113</t>
  </si>
  <si>
    <t>533122251100003720127</t>
  </si>
  <si>
    <t>单位资金安排2025年人员类临聘人员保险项目经费</t>
  </si>
  <si>
    <t>533122251100003721821</t>
  </si>
  <si>
    <t>单位资金安排2025年其他运转类项目经费</t>
  </si>
  <si>
    <t>30228</t>
  </si>
  <si>
    <t>工会经费</t>
  </si>
  <si>
    <t>533122251100003728603</t>
  </si>
  <si>
    <t>单位自有资金安排2025年临聘人员工资类项目经费</t>
  </si>
  <si>
    <t>30199</t>
  </si>
  <si>
    <t>其他工资福利支出</t>
  </si>
  <si>
    <t>533122251100003728639</t>
  </si>
  <si>
    <t>单位自有资金安排2025年退休人员项目经费</t>
  </si>
  <si>
    <t>30399</t>
  </si>
  <si>
    <t>其他对个人和家庭的补助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</si>
  <si>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</si>
  <si>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</si>
  <si>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</si>
  <si>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</si>
  <si>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</si>
  <si>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</si>
  <si>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</si>
  <si>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</si>
  <si>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</si>
  <si>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</si>
  <si>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533122251100003975743</t>
  </si>
  <si>
    <t>30227</t>
  </si>
  <si>
    <t>委托业务费</t>
  </si>
  <si>
    <t>30305</t>
  </si>
  <si>
    <t>生活补助</t>
  </si>
  <si>
    <t>单位资金安排2025年特定目标类项目经费</t>
  </si>
  <si>
    <t>事业发展类</t>
  </si>
  <si>
    <t>533122251100003719260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</si>
  <si>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</si>
  <si>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</si>
  <si>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</si>
  <si>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</si>
  <si>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</si>
  <si>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</si>
  <si>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</si>
  <si>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</si>
  <si>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</si>
  <si>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</si>
  <si>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</si>
  <si>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</si>
  <si>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</si>
  <si>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</si>
  <si>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</si>
  <si>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</si>
  <si>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</si>
  <si>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</si>
  <si>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</si>
  <si>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</si>
  <si>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</si>
  <si>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</si>
  <si>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</si>
  <si>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</si>
  <si>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</si>
  <si>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</si>
  <si>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</si>
  <si>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</si>
  <si>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</si>
  <si>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</si>
  <si>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提前下达2025年计划生育特殊家庭家庭医生签约个人承担省级补助资金</t>
  </si>
  <si>
    <t>533122251100003976113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</si>
  <si>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</si>
  <si>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</si>
  <si>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</si>
  <si>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</si>
  <si>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</si>
  <si>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</si>
  <si>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</si>
  <si>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</si>
  <si>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</si>
  <si>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</si>
  <si>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</si>
  <si>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优先签约建档立卡贫困户，保障对重点人群和重点病种提供签约服务，做到“签约一人、履约一人、做实一人”</t>
  </si>
  <si>
    <t>产出指标</t>
  </si>
  <si>
    <t>数量指标</t>
  </si>
  <si>
    <t>计划生育特殊家庭健康档案建档人数</t>
  </si>
  <si>
    <t>&gt;=</t>
  </si>
  <si>
    <t>人</t>
  </si>
  <si>
    <t>定性指标</t>
  </si>
  <si>
    <t>梁财社〔2024〕151号</t>
  </si>
  <si>
    <t>计划生育特殊家庭高血压患者签约率</t>
  </si>
  <si>
    <t>95</t>
  </si>
  <si>
    <t>%</t>
  </si>
  <si>
    <t>定量指标</t>
  </si>
  <si>
    <t>质量指标</t>
  </si>
  <si>
    <t xml:space="preserve"> 计划生育特殊家庭健康随访比例</t>
  </si>
  <si>
    <t>100</t>
  </si>
  <si>
    <t>时效指标</t>
  </si>
  <si>
    <t>服务团队考核兑付及时率</t>
  </si>
  <si>
    <t>=</t>
  </si>
  <si>
    <t>效益指标</t>
  </si>
  <si>
    <t>社会效益</t>
  </si>
  <si>
    <t>已脱贫困人口和低收入人群家庭医生签约服务制度知晓率</t>
  </si>
  <si>
    <t>85</t>
  </si>
  <si>
    <t>满意度指标</t>
  </si>
  <si>
    <t>服务对象满意度</t>
  </si>
  <si>
    <t>签约对象满意度</t>
  </si>
  <si>
    <t>&gt;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</si>
  <si>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</si>
  <si>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</si>
  <si>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90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</si>
  <si>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</si>
  <si>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</si>
  <si>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</si>
  <si>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</si>
  <si>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</si>
  <si>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</si>
  <si>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</si>
  <si>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</si>
  <si>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</si>
  <si>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</si>
  <si>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</si>
  <si>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</si>
  <si>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</si>
  <si>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</si>
  <si>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</si>
  <si>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</si>
  <si>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公共卫生健康水平</t>
  </si>
  <si>
    <t>不断提高</t>
  </si>
  <si>
    <t>用于卫生院日常开支，确保本单位各项工作能够正常开展</t>
  </si>
  <si>
    <t>用于卫生院药品材料采购</t>
  </si>
  <si>
    <t>&lt;=</t>
  </si>
  <si>
    <t>次</t>
  </si>
  <si>
    <t>用于卫生院药品材料采</t>
  </si>
  <si>
    <t>药品材料采购质量合格率</t>
  </si>
  <si>
    <t>98</t>
  </si>
  <si>
    <t>药品材料采购送达时间</t>
  </si>
  <si>
    <t>天</t>
  </si>
  <si>
    <t>成本指标</t>
  </si>
  <si>
    <t>经济成本指标</t>
  </si>
  <si>
    <t>600000</t>
  </si>
  <si>
    <t>元</t>
  </si>
  <si>
    <t>药品材料采购金额</t>
  </si>
  <si>
    <t>药品对辖区内群众产生的效益</t>
  </si>
  <si>
    <t>所采购的药品是否是群众所需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</si>
  <si>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</si>
  <si>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</si>
  <si>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</si>
  <si>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</si>
  <si>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</si>
  <si>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</si>
  <si>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</si>
  <si>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</si>
  <si>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</si>
  <si>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</si>
  <si>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</si>
  <si>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</si>
  <si>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</si>
  <si>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</si>
  <si>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</si>
  <si>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</si>
  <si>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</si>
  <si>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</si>
  <si>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多功能显示屏（滇医宝）</t>
  </si>
  <si>
    <t>LED显示屏</t>
  </si>
  <si>
    <t>台</t>
  </si>
  <si>
    <t>救护车加油费</t>
  </si>
  <si>
    <t>车辆加油、添加燃料服务</t>
  </si>
  <si>
    <t>救护车维修费</t>
  </si>
  <si>
    <t>车辆维修和保养服务</t>
  </si>
  <si>
    <t>多功能一体机</t>
  </si>
  <si>
    <t>服务器</t>
  </si>
  <si>
    <t>A4纸</t>
  </si>
  <si>
    <t>复印纸</t>
  </si>
  <si>
    <t>件</t>
  </si>
  <si>
    <t>空调</t>
  </si>
  <si>
    <t>空调机</t>
  </si>
  <si>
    <t>救护车保险费</t>
  </si>
  <si>
    <t>其他财产保险服务</t>
  </si>
  <si>
    <t>辆</t>
  </si>
  <si>
    <t>更换系统服务费（信息安全软件）</t>
  </si>
  <si>
    <t>其他网络设备</t>
  </si>
  <si>
    <t>台式电脑</t>
  </si>
  <si>
    <t>台式计算机</t>
  </si>
  <si>
    <t>文件柜</t>
  </si>
  <si>
    <t>个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</si>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</sst>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>
  <numFmts count="5">
    <numFmt numFmtId="178" formatCode="yyyy/mm/dd"/>
    <numFmt numFmtId="179" formatCode="yyyy/mm/dd\ hh:mm:ss"/>
    <numFmt numFmtId="180" formatCode="hh:mm:ss"/>
    <numFmt numFmtId="181" formatCode="#,##0.00;\-#,##0.00;;@"/>
    <numFmt numFmtId="182" formatCode="#,##0;\-#,##0;;@"/>
  </numFmts>
  <fonts count="2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family val="2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>
      <alignment vertical="top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0" fontId="1" fillId="0" borderId="7">
      <alignment horizontal="right" vertical="center"/>
    </xf>
    <xf numFmtId="181" fontId="1" fillId="0" borderId="7">
      <alignment horizontal="right" vertical="center"/>
    </xf>
    <xf numFmtId="49" fontId="1" fillId="0" borderId="7">
      <alignment horizontal="left" vertical="center" wrapText="1"/>
    </xf>
    <xf numFmtId="181" fontId="1" fillId="0" borderId="7">
      <alignment horizontal="right" vertical="center"/>
    </xf>
    <xf numFmtId="180" fontId="1" fillId="0" borderId="7">
      <alignment horizontal="right" vertical="center"/>
    </xf>
    <xf numFmtId="182" fontId="1" fillId="0" borderId="7">
      <alignment horizontal="right" vertical="center"/>
    </xf>
  </cellStyleXfs>
  <cellXfs count="23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1" fontId="1" fillId="0" borderId="7" xfId="6" applyProtection="1">
      <alignment horizontal="right" vertical="center"/>
      <protection locked="0"/>
    </xf>
    <xf numFmtId="0" fontId="2" fillId="0" borderId="7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9" fontId="11" fillId="0" borderId="0" xfId="5" applyFont="1" applyBorder="1">
      <alignment horizontal="left" vertical="center" wrapText="1"/>
    </xf>
    <xf numFmtId="49" fontId="11" fillId="0" borderId="7" xfId="5" applyFont="1" applyAlignment="1">
      <alignment horizontal="center" vertical="center" wrapText="1"/>
    </xf>
    <xf numFmtId="49" fontId="11" fillId="0" borderId="7" xfId="5" applyFont="1">
      <alignment horizontal="left" vertical="center" wrapText="1"/>
    </xf>
    <xf numFmtId="49" fontId="11" fillId="0" borderId="0" xfId="5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" applyFont="1">
      <alignment horizontal="left" vertical="center" wrapText="1"/>
    </xf>
    <xf numFmtId="49" fontId="4" fillId="0" borderId="7" xfId="5" applyFont="1" applyAlignment="1">
      <alignment horizontal="center" vertical="center" wrapText="1"/>
    </xf>
    <xf numFmtId="181" fontId="4" fillId="0" borderId="7" xfId="6" applyFont="1">
      <alignment horizontal="right" vertical="center"/>
    </xf>
    <xf numFmtId="0" fontId="13" fillId="0" borderId="0" xfId="0" applyFont="1" applyBorder="1">
      <alignment vertical="top"/>
    </xf>
    <xf numFmtId="0" fontId="1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6" fillId="0" borderId="7" xfId="5" applyFont="1" applyAlignment="1">
      <alignment horizontal="center" vertical="center" wrapText="1"/>
    </xf>
    <xf numFmtId="49" fontId="16" fillId="0" borderId="7" xfId="5" applyFont="1">
      <alignment horizontal="left" vertical="center" wrapText="1"/>
    </xf>
    <xf numFmtId="181" fontId="16" fillId="0" borderId="7" xfId="6" applyFont="1">
      <alignment horizontal="right" vertical="center"/>
    </xf>
    <xf numFmtId="49" fontId="16" fillId="0" borderId="7" xfId="5" applyFont="1" applyAlignment="1">
      <alignment horizontal="left" vertical="center" wrapText="1" indent="1"/>
    </xf>
    <xf numFmtId="49" fontId="16" fillId="0" borderId="7" xfId="5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1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" applyNumberFormat="1" applyFont="1" applyBorder="1" applyAlignment="1">
      <alignment horizontal="left" vertical="center"/>
    </xf>
    <xf numFmtId="0" fontId="4" fillId="0" borderId="7" xfId="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" applyNumberFormat="1" applyFont="1">
      <alignment horizontal="left" vertical="center" wrapText="1"/>
    </xf>
    <xf numFmtId="0" fontId="4" fillId="0" borderId="7" xfId="5" applyNumberFormat="1" applyFont="1" applyAlignment="1">
      <alignment horizontal="left" vertical="center" wrapText="1" indent="1"/>
    </xf>
    <xf numFmtId="0" fontId="4" fillId="0" borderId="7" xfId="5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49" fontId="4" fillId="0" borderId="0" xfId="5" applyFont="1" applyBorder="1">
      <alignment horizontal="left" vertical="center" wrapText="1"/>
    </xf>
    <xf numFmtId="49" fontId="4" fillId="0" borderId="0" xfId="5" applyFont="1" applyBorder="1" applyAlignment="1">
      <alignment horizontal="right" vertical="center" wrapText="1"/>
    </xf>
    <xf numFmtId="49" fontId="4" fillId="0" borderId="0" xfId="5" applyFont="1" applyBorder="1" applyAlignment="1">
      <alignment horizontal="center" vertical="center" wrapText="1"/>
    </xf>
    <xf numFmtId="0" fontId="0" fillId="0" borderId="0" xfId="0" applyBorder="1">
      <alignment vertical="top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" applyFont="1" applyBorder="1">
      <alignment horizontal="left" vertical="center" wrapText="1"/>
    </xf>
    <xf numFmtId="49" fontId="4" fillId="0" borderId="8" xfId="5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5" applyNumberFormat="1" applyFont="1" applyBorder="1" applyAlignment="1">
      <alignment horizontal="center" vertical="center"/>
    </xf>
    <xf numFmtId="0" fontId="4" fillId="0" borderId="7" xfId="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1" fillId="0" borderId="0" xfId="5" applyFont="1" applyBorder="1">
      <alignment horizontal="left" vertical="center" wrapText="1"/>
    </xf>
    <xf numFmtId="49" fontId="16" fillId="0" borderId="7" xfId="5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top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right" vertical="center" wrapText="1"/>
    </xf>
    <xf numFmtId="49" fontId="12" fillId="0" borderId="0" xfId="5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" applyFont="1" applyAlignment="1">
      <alignment horizontal="center" vertical="center" wrapText="1"/>
    </xf>
    <xf numFmtId="49" fontId="11" fillId="0" borderId="7" xfId="5" applyFont="1">
      <alignment horizontal="left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top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9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6"/>
  <sheetViews>
    <sheetView showZeros="0" tabSelected="1" workbookViewId="0">
      <selection activeCell="H16" sqref="H16"/>
    </sheetView>
  </sheetViews>
  <sheetFormatPr defaultColWidth="10.28515625" defaultRowHeight="15" customHeight="1"/>
  <cols>
    <col min="1" max="4" width="33.28515625" customWidth="1"/>
  </cols>
  <sheetData>
    <row r="1" spans="1:4" ht="18.75" customHeight="1">
      <c r="A1" s="120"/>
      <c r="B1" s="120"/>
      <c r="C1" s="120"/>
      <c r="D1" s="121" t="s">
        <v>0</v>
      </c>
    </row>
    <row r="2" spans="1:4" ht="42" customHeight="1">
      <c r="A2" s="124" t="str">
        <f>"2025"&amp;"年财务收支预算总表"</f>
        <v>2025年财务收支预算总表</v>
      </c>
      <c r="B2" s="124"/>
      <c r="C2" s="124"/>
      <c r="D2" s="124"/>
    </row>
    <row r="3" spans="1:4" ht="18.75" customHeight="1">
      <c r="A3" s="125" t="str">
        <f>"单位名称："&amp;"梁河县大厂中心卫生院"</f>
        <v>单位名称：梁河县大厂中心卫生院</v>
      </c>
      <c r="B3" s="125"/>
      <c r="C3" s="122"/>
      <c r="D3" s="121" t="s">
        <v>1</v>
      </c>
    </row>
    <row r="4" spans="1:4" ht="18.75" customHeight="1">
      <c r="A4" s="126" t="s">
        <v>2</v>
      </c>
      <c r="B4" s="126"/>
      <c r="C4" s="126" t="s">
        <v>3</v>
      </c>
      <c r="D4" s="126"/>
    </row>
    <row r="5" spans="1:4" ht="18.75" customHeight="1">
      <c r="A5" s="89" t="s">
        <v>4</v>
      </c>
      <c r="B5" s="89" t="s">
        <v>5</v>
      </c>
      <c r="C5" s="89" t="s">
        <v>6</v>
      </c>
      <c r="D5" s="89" t="s">
        <v>5</v>
      </c>
    </row>
    <row r="6" spans="1:4" ht="18.75" customHeight="1">
      <c r="A6" s="88" t="s">
        <v>7</v>
      </c>
      <c r="B6" s="90">
        <v>2314288.42</v>
      </c>
      <c r="C6" s="88" t="str">
        <f>"一"&amp;"、"&amp;"社会保障和就业支出"</f>
        <v>一、社会保障和就业支出</v>
      </c>
      <c r="D6" s="90">
        <v>263704.08</v>
      </c>
    </row>
    <row r="7" spans="1:4" ht="18.75" customHeight="1">
      <c r="A7" s="88" t="s">
        <v>8</v>
      </c>
      <c r="B7" s="90"/>
      <c r="C7" s="88" t="str">
        <f>"二"&amp;"、"&amp;"卫生健康支出"</f>
        <v>二、卫生健康支出</v>
      </c>
      <c r="D7" s="90">
        <v>5522994.5800000001</v>
      </c>
    </row>
    <row r="8" spans="1:4" ht="18.75" customHeight="1">
      <c r="A8" s="88" t="s">
        <v>9</v>
      </c>
      <c r="B8" s="90"/>
      <c r="C8" s="88" t="str">
        <f>"三"&amp;"、"&amp;"住房保障支出"</f>
        <v>三、住房保障支出</v>
      </c>
      <c r="D8" s="90">
        <v>190589.76</v>
      </c>
    </row>
    <row r="9" spans="1:4" ht="18.75" customHeight="1">
      <c r="A9" s="88" t="s">
        <v>10</v>
      </c>
      <c r="B9" s="90"/>
      <c r="C9" s="88"/>
      <c r="D9" s="90"/>
    </row>
    <row r="10" spans="1:4" ht="18.75" customHeight="1">
      <c r="A10" s="88" t="s">
        <v>11</v>
      </c>
      <c r="B10" s="90">
        <v>3663000</v>
      </c>
      <c r="C10" s="88"/>
      <c r="D10" s="90"/>
    </row>
    <row r="11" spans="1:4" ht="18.75" customHeight="1">
      <c r="A11" s="88" t="s">
        <v>12</v>
      </c>
      <c r="B11" s="90">
        <v>3663000</v>
      </c>
      <c r="C11" s="88"/>
      <c r="D11" s="90"/>
    </row>
    <row r="12" spans="1:4" ht="18.75" customHeight="1">
      <c r="A12" s="88" t="s">
        <v>13</v>
      </c>
      <c r="B12" s="90"/>
      <c r="C12" s="88"/>
      <c r="D12" s="90"/>
    </row>
    <row r="13" spans="1:4" ht="18.75" customHeight="1">
      <c r="A13" s="88" t="s">
        <v>14</v>
      </c>
      <c r="B13" s="90"/>
      <c r="C13" s="88"/>
      <c r="D13" s="90"/>
    </row>
    <row r="14" spans="1:4" ht="18.75" customHeight="1">
      <c r="A14" s="88" t="s">
        <v>15</v>
      </c>
      <c r="B14" s="90"/>
      <c r="C14" s="88"/>
      <c r="D14" s="90"/>
    </row>
    <row r="15" spans="1:4" ht="18.75" customHeight="1">
      <c r="A15" s="88" t="s">
        <v>16</v>
      </c>
      <c r="B15" s="90"/>
      <c r="C15" s="88"/>
      <c r="D15" s="90"/>
    </row>
    <row r="16" spans="1:4" ht="18.75" customHeight="1">
      <c r="A16" s="88"/>
      <c r="B16" s="90"/>
      <c r="C16" s="88"/>
      <c r="D16" s="90"/>
    </row>
    <row r="17" spans="1:4" ht="18.75" customHeight="1">
      <c r="A17" s="88"/>
      <c r="B17" s="90"/>
      <c r="C17" s="88"/>
      <c r="D17" s="90"/>
    </row>
    <row r="18" spans="1:4" ht="18.75" customHeight="1">
      <c r="A18" s="88"/>
      <c r="B18" s="90"/>
      <c r="C18" s="88"/>
      <c r="D18" s="90"/>
    </row>
    <row r="19" spans="1:4" ht="18.75" customHeight="1">
      <c r="A19" s="88"/>
      <c r="B19" s="90"/>
      <c r="C19" s="88"/>
      <c r="D19" s="90"/>
    </row>
    <row r="20" spans="1:4" ht="18.75" customHeight="1">
      <c r="A20" s="88"/>
      <c r="B20" s="90"/>
      <c r="C20" s="88"/>
      <c r="D20" s="90"/>
    </row>
    <row r="21" spans="1:4" ht="18.75" customHeight="1">
      <c r="A21" s="88"/>
      <c r="B21" s="90"/>
      <c r="C21" s="88"/>
      <c r="D21" s="90"/>
    </row>
    <row r="22" spans="1:4" ht="18.75" customHeight="1">
      <c r="A22" s="88"/>
      <c r="B22" s="90"/>
      <c r="C22" s="88"/>
      <c r="D22" s="90"/>
    </row>
    <row r="23" spans="1:4" ht="18.75" customHeight="1">
      <c r="A23" s="88"/>
      <c r="B23" s="90"/>
      <c r="C23" s="88"/>
      <c r="D23" s="90"/>
    </row>
    <row r="24" spans="1:4" ht="18.75" customHeight="1">
      <c r="A24" s="88"/>
      <c r="B24" s="90"/>
      <c r="C24" s="88"/>
      <c r="D24" s="90"/>
    </row>
    <row r="25" spans="1:4" ht="18.75" customHeight="1">
      <c r="A25" s="88"/>
      <c r="B25" s="90"/>
      <c r="C25" s="88"/>
      <c r="D25" s="90"/>
    </row>
    <row r="26" spans="1:4" ht="18.75" customHeight="1">
      <c r="A26" s="88"/>
      <c r="B26" s="90"/>
      <c r="C26" s="88"/>
      <c r="D26" s="90"/>
    </row>
    <row r="27" spans="1:4" ht="18.75" customHeight="1">
      <c r="A27" s="88"/>
      <c r="B27" s="90"/>
      <c r="C27" s="88"/>
      <c r="D27" s="90"/>
    </row>
    <row r="28" spans="1:4" ht="18.75" customHeight="1">
      <c r="A28" s="88"/>
      <c r="B28" s="90"/>
      <c r="C28" s="88"/>
      <c r="D28" s="90"/>
    </row>
    <row r="29" spans="1:4" ht="18.75" customHeight="1">
      <c r="A29" s="88"/>
      <c r="B29" s="90"/>
      <c r="C29" s="88"/>
      <c r="D29" s="90"/>
    </row>
    <row r="30" spans="1:4" ht="18.75" customHeight="1">
      <c r="A30" s="88"/>
      <c r="B30" s="90"/>
      <c r="C30" s="88"/>
      <c r="D30" s="90"/>
    </row>
    <row r="31" spans="1:4" ht="18.75" customHeight="1">
      <c r="A31" s="88"/>
      <c r="B31" s="90"/>
      <c r="C31" s="88"/>
      <c r="D31" s="90"/>
    </row>
    <row r="32" spans="1:4" ht="18.75" customHeight="1">
      <c r="A32" s="88" t="s">
        <v>17</v>
      </c>
      <c r="B32" s="90">
        <v>5977288.4199999999</v>
      </c>
      <c r="C32" s="88" t="s">
        <v>18</v>
      </c>
      <c r="D32" s="90">
        <v>5977288.4199999999</v>
      </c>
    </row>
    <row r="33" spans="1:4" ht="18.75" customHeight="1">
      <c r="A33" s="88" t="s">
        <v>19</v>
      </c>
      <c r="B33" s="90"/>
      <c r="C33" s="88" t="s">
        <v>20</v>
      </c>
      <c r="D33" s="90"/>
    </row>
    <row r="34" spans="1:4" ht="18.75" customHeight="1">
      <c r="A34" s="88" t="s">
        <v>21</v>
      </c>
      <c r="B34" s="90"/>
      <c r="C34" s="88" t="s">
        <v>21</v>
      </c>
      <c r="D34" s="90"/>
    </row>
    <row r="35" spans="1:4" ht="18.75" customHeight="1">
      <c r="A35" s="88" t="s">
        <v>22</v>
      </c>
      <c r="B35" s="90"/>
      <c r="C35" s="88" t="s">
        <v>23</v>
      </c>
      <c r="D35" s="90"/>
    </row>
    <row r="36" spans="1:4" ht="18.75" customHeight="1">
      <c r="A36" s="88" t="s">
        <v>24</v>
      </c>
      <c r="B36" s="90">
        <v>5977288.4199999999</v>
      </c>
      <c r="C36" s="88" t="s">
        <v>25</v>
      </c>
      <c r="D36" s="90">
        <v>5977288.4199999999</v>
      </c>
    </row>
  </sheetData>
  <mergeCells count="4">
    <mergeCell ref="A2:D2"/>
    <mergeCell ref="A3:B3"/>
    <mergeCell ref="A4:B4"/>
    <mergeCell ref="C4:D4"/>
  </mergeCells>
  <phoneticPr fontId="2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0"/>
  <sheetViews>
    <sheetView showZeros="0" workbookViewId="0"/>
  </sheetViews>
  <sheetFormatPr defaultColWidth="9.140625" defaultRowHeight="14.25" customHeight="1"/>
  <cols>
    <col min="1" max="6" width="23" customWidth="1"/>
  </cols>
  <sheetData>
    <row r="1" spans="1:6" ht="12" customHeight="1">
      <c r="A1" s="75">
        <v>1</v>
      </c>
      <c r="B1" s="76">
        <v>0</v>
      </c>
      <c r="C1" s="75">
        <v>1</v>
      </c>
      <c r="D1" s="58"/>
      <c r="E1" s="58"/>
      <c r="F1" s="77" t="s">
        <v>353</v>
      </c>
    </row>
    <row r="2" spans="1:6" ht="26.25" customHeight="1">
      <c r="A2" s="173" t="str">
        <f>"2025"&amp;"年政府性基金预算支出预算表"</f>
        <v>2025年政府性基金预算支出预算表</v>
      </c>
      <c r="B2" s="173" t="s">
        <v>354</v>
      </c>
      <c r="C2" s="174"/>
      <c r="D2" s="175"/>
      <c r="E2" s="175"/>
      <c r="F2" s="175"/>
    </row>
    <row r="3" spans="1:6" ht="13.5" customHeight="1">
      <c r="A3" s="176" t="str">
        <f>"单位名称："&amp;"梁河县大厂中心卫生院"</f>
        <v>单位名称：梁河县大厂中心卫生院</v>
      </c>
      <c r="B3" s="176" t="s">
        <v>355</v>
      </c>
      <c r="C3" s="177"/>
      <c r="D3" s="58"/>
      <c r="E3" s="58"/>
      <c r="F3" s="77" t="s">
        <v>1</v>
      </c>
    </row>
    <row r="4" spans="1:6" ht="19.5" customHeight="1">
      <c r="A4" s="183" t="s">
        <v>164</v>
      </c>
      <c r="B4" s="185" t="s">
        <v>48</v>
      </c>
      <c r="C4" s="183" t="s">
        <v>49</v>
      </c>
      <c r="D4" s="136" t="s">
        <v>356</v>
      </c>
      <c r="E4" s="133"/>
      <c r="F4" s="148"/>
    </row>
    <row r="5" spans="1:6" ht="18.75" customHeight="1">
      <c r="A5" s="184"/>
      <c r="B5" s="186"/>
      <c r="C5" s="184"/>
      <c r="D5" s="41" t="s">
        <v>30</v>
      </c>
      <c r="E5" s="9" t="s">
        <v>52</v>
      </c>
      <c r="F5" s="41" t="s">
        <v>53</v>
      </c>
    </row>
    <row r="6" spans="1:6" ht="18.75" customHeight="1">
      <c r="A6" s="32"/>
      <c r="B6" s="78"/>
      <c r="C6" s="32"/>
      <c r="D6" s="20"/>
      <c r="E6" s="20"/>
      <c r="F6" s="20"/>
    </row>
    <row r="7" spans="1:6" ht="21" customHeight="1">
      <c r="A7" s="14"/>
      <c r="B7" s="14"/>
      <c r="C7" s="14"/>
      <c r="D7" s="52"/>
      <c r="E7" s="79"/>
      <c r="F7" s="79"/>
    </row>
    <row r="8" spans="1:6" ht="21" customHeight="1">
      <c r="A8" s="14"/>
      <c r="B8" s="14"/>
      <c r="C8" s="14"/>
      <c r="D8" s="80"/>
      <c r="E8" s="81"/>
      <c r="F8" s="81"/>
    </row>
    <row r="9" spans="1:6" ht="18.75" customHeight="1">
      <c r="A9" s="178" t="s">
        <v>357</v>
      </c>
      <c r="B9" s="178" t="s">
        <v>357</v>
      </c>
      <c r="C9" s="179" t="s">
        <v>357</v>
      </c>
      <c r="D9" s="52"/>
      <c r="E9" s="79"/>
      <c r="F9" s="79"/>
    </row>
    <row r="10" spans="1:6" ht="18.75" customHeight="1">
      <c r="A10" s="180" t="s">
        <v>358</v>
      </c>
      <c r="B10" s="180"/>
      <c r="C10" s="180"/>
      <c r="D10" s="181"/>
      <c r="E10" s="182"/>
      <c r="F10" s="18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honeticPr fontId="2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20"/>
  <sheetViews>
    <sheetView showZeros="0" topLeftCell="A7" workbookViewId="0">
      <selection activeCell="D10" sqref="D10"/>
    </sheetView>
  </sheetViews>
  <sheetFormatPr defaultColWidth="9.140625" defaultRowHeight="14.25" customHeight="1"/>
  <cols>
    <col min="1" max="1" width="16.28515625" customWidth="1"/>
    <col min="2" max="3" width="9.5703125" customWidth="1"/>
    <col min="4" max="5" width="3.5703125" customWidth="1"/>
    <col min="6" max="6" width="11.28515625" customWidth="1"/>
    <col min="7" max="8" width="11.85546875" customWidth="1"/>
    <col min="9" max="9" width="10.140625" customWidth="1"/>
    <col min="10" max="10" width="6" customWidth="1"/>
    <col min="11" max="11" width="9.7109375" customWidth="1"/>
    <col min="12" max="15" width="10.7109375" customWidth="1"/>
    <col min="16" max="16" width="6.5703125" customWidth="1"/>
    <col min="17" max="17" width="11.42578125" customWidth="1"/>
  </cols>
  <sheetData>
    <row r="1" spans="1:17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71"/>
      <c r="P1" s="71"/>
      <c r="Q1" s="64" t="s">
        <v>359</v>
      </c>
    </row>
    <row r="2" spans="1:17" ht="27.75" customHeight="1">
      <c r="A2" s="187" t="str">
        <f>"2025"&amp;"年部门政府采购预算表"</f>
        <v>2025年部门政府采购预算表</v>
      </c>
      <c r="B2" s="128"/>
      <c r="C2" s="128"/>
      <c r="D2" s="128"/>
      <c r="E2" s="128"/>
      <c r="F2" s="128"/>
      <c r="G2" s="128"/>
      <c r="H2" s="128"/>
      <c r="I2" s="128"/>
      <c r="J2" s="128"/>
      <c r="K2" s="188"/>
      <c r="L2" s="128"/>
      <c r="M2" s="128"/>
      <c r="N2" s="128"/>
      <c r="O2" s="188"/>
      <c r="P2" s="188"/>
      <c r="Q2" s="128"/>
    </row>
    <row r="3" spans="1:17" ht="18.75" customHeight="1">
      <c r="A3" s="189" t="str">
        <f>"单位名称："&amp;"梁河县大厂中心卫生院"</f>
        <v>单位名称：梁河县大厂中心卫生院</v>
      </c>
      <c r="B3" s="190"/>
      <c r="C3" s="190"/>
      <c r="D3" s="190"/>
      <c r="E3" s="190"/>
      <c r="F3" s="190"/>
      <c r="G3" s="17"/>
      <c r="H3" s="17"/>
      <c r="I3" s="17"/>
      <c r="J3" s="17"/>
      <c r="K3" s="1"/>
      <c r="L3" s="1"/>
      <c r="M3" s="1"/>
      <c r="N3" s="1"/>
      <c r="O3" s="72"/>
      <c r="P3" s="72"/>
      <c r="Q3" s="74" t="s">
        <v>27</v>
      </c>
    </row>
    <row r="4" spans="1:17" ht="15.75" customHeight="1">
      <c r="A4" s="138" t="s">
        <v>360</v>
      </c>
      <c r="B4" s="200" t="s">
        <v>361</v>
      </c>
      <c r="C4" s="200" t="s">
        <v>362</v>
      </c>
      <c r="D4" s="200" t="s">
        <v>363</v>
      </c>
      <c r="E4" s="200" t="s">
        <v>364</v>
      </c>
      <c r="F4" s="200" t="s">
        <v>365</v>
      </c>
      <c r="G4" s="132" t="s">
        <v>171</v>
      </c>
      <c r="H4" s="132"/>
      <c r="I4" s="132"/>
      <c r="J4" s="132"/>
      <c r="K4" s="191"/>
      <c r="L4" s="132"/>
      <c r="M4" s="132"/>
      <c r="N4" s="132"/>
      <c r="O4" s="192"/>
      <c r="P4" s="191"/>
      <c r="Q4" s="134"/>
    </row>
    <row r="5" spans="1:17" ht="17.25" customHeight="1">
      <c r="A5" s="139"/>
      <c r="B5" s="201"/>
      <c r="C5" s="201"/>
      <c r="D5" s="201"/>
      <c r="E5" s="201"/>
      <c r="F5" s="201"/>
      <c r="G5" s="201" t="s">
        <v>30</v>
      </c>
      <c r="H5" s="201" t="s">
        <v>34</v>
      </c>
      <c r="I5" s="201" t="s">
        <v>366</v>
      </c>
      <c r="J5" s="201" t="s">
        <v>367</v>
      </c>
      <c r="K5" s="202" t="s">
        <v>368</v>
      </c>
      <c r="L5" s="193" t="s">
        <v>369</v>
      </c>
      <c r="M5" s="193"/>
      <c r="N5" s="193"/>
      <c r="O5" s="194"/>
      <c r="P5" s="195"/>
      <c r="Q5" s="196"/>
    </row>
    <row r="6" spans="1:17" ht="54" customHeight="1">
      <c r="A6" s="150"/>
      <c r="B6" s="196"/>
      <c r="C6" s="196"/>
      <c r="D6" s="196"/>
      <c r="E6" s="196"/>
      <c r="F6" s="196"/>
      <c r="G6" s="196"/>
      <c r="H6" s="196" t="s">
        <v>33</v>
      </c>
      <c r="I6" s="196"/>
      <c r="J6" s="196"/>
      <c r="K6" s="203"/>
      <c r="L6" s="65" t="s">
        <v>33</v>
      </c>
      <c r="M6" s="65" t="s">
        <v>40</v>
      </c>
      <c r="N6" s="65" t="s">
        <v>370</v>
      </c>
      <c r="O6" s="18" t="s">
        <v>42</v>
      </c>
      <c r="P6" s="73" t="s">
        <v>43</v>
      </c>
      <c r="Q6" s="65" t="s">
        <v>44</v>
      </c>
    </row>
    <row r="7" spans="1:17" ht="15" customHeight="1">
      <c r="A7" s="42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46">
        <v>7</v>
      </c>
      <c r="H7" s="46">
        <v>8</v>
      </c>
      <c r="I7" s="46">
        <v>9</v>
      </c>
      <c r="J7" s="46">
        <v>10</v>
      </c>
      <c r="K7" s="46">
        <v>11</v>
      </c>
      <c r="L7" s="46">
        <v>12</v>
      </c>
      <c r="M7" s="46">
        <v>13</v>
      </c>
      <c r="N7" s="46">
        <v>14</v>
      </c>
      <c r="O7" s="46">
        <v>15</v>
      </c>
      <c r="P7" s="46">
        <v>16</v>
      </c>
      <c r="Q7" s="46">
        <v>17</v>
      </c>
    </row>
    <row r="8" spans="1:17" ht="52.5" customHeight="1">
      <c r="A8" s="67" t="s">
        <v>46</v>
      </c>
      <c r="B8" s="68"/>
      <c r="C8" s="68"/>
      <c r="D8" s="69"/>
      <c r="E8" s="70"/>
      <c r="F8" s="15"/>
      <c r="G8" s="15">
        <v>189700</v>
      </c>
      <c r="H8" s="15"/>
      <c r="I8" s="15"/>
      <c r="J8" s="15"/>
      <c r="K8" s="15"/>
      <c r="L8" s="15">
        <v>189700</v>
      </c>
      <c r="M8" s="15">
        <v>189700</v>
      </c>
      <c r="N8" s="15"/>
      <c r="O8" s="15"/>
      <c r="P8" s="15"/>
      <c r="Q8" s="15"/>
    </row>
    <row r="9" spans="1:17" ht="52.5" customHeight="1">
      <c r="A9" s="67" t="str">
        <f t="shared" ref="A9:A19" si="0">"     "&amp;"单位资金安排2025年特定目标类项目经费"</f>
        <v>单位资金安排2025年特定目标类项目经费</v>
      </c>
      <c r="B9" s="68" t="s">
        <v>371</v>
      </c>
      <c r="C9" s="68" t="s">
        <v>372</v>
      </c>
      <c r="D9" s="69" t="s">
        <v>373</v>
      </c>
      <c r="E9" s="70">
        <v>1</v>
      </c>
      <c r="F9" s="15"/>
      <c r="G9" s="15">
        <v>8000</v>
      </c>
      <c r="H9" s="15"/>
      <c r="I9" s="15"/>
      <c r="J9" s="15"/>
      <c r="K9" s="15"/>
      <c r="L9" s="15">
        <v>8000</v>
      </c>
      <c r="M9" s="15">
        <v>8000</v>
      </c>
      <c r="N9" s="15"/>
      <c r="O9" s="15"/>
      <c r="P9" s="15"/>
      <c r="Q9" s="15"/>
    </row>
    <row r="10" spans="1:17" ht="52.5" customHeight="1">
      <c r="A10" s="67" t="str">
        <f t="shared" si="0"/>
        <v>单位资金安排2025年特定目标类项目经费</v>
      </c>
      <c r="B10" s="68" t="s">
        <v>374</v>
      </c>
      <c r="C10" s="68" t="s">
        <v>375</v>
      </c>
      <c r="D10" s="69" t="s">
        <v>340</v>
      </c>
      <c r="E10" s="70">
        <v>1</v>
      </c>
      <c r="F10" s="15"/>
      <c r="G10" s="15">
        <v>5000</v>
      </c>
      <c r="H10" s="15"/>
      <c r="I10" s="15"/>
      <c r="J10" s="15"/>
      <c r="K10" s="15"/>
      <c r="L10" s="15">
        <v>5000</v>
      </c>
      <c r="M10" s="15">
        <v>5000</v>
      </c>
      <c r="N10" s="15"/>
      <c r="O10" s="15"/>
      <c r="P10" s="15"/>
      <c r="Q10" s="15"/>
    </row>
    <row r="11" spans="1:17" ht="52.5" customHeight="1">
      <c r="A11" s="67" t="str">
        <f t="shared" si="0"/>
        <v>单位资金安排2025年特定目标类项目经费</v>
      </c>
      <c r="B11" s="68" t="s">
        <v>376</v>
      </c>
      <c r="C11" s="68" t="s">
        <v>377</v>
      </c>
      <c r="D11" s="69" t="s">
        <v>349</v>
      </c>
      <c r="E11" s="70">
        <v>1</v>
      </c>
      <c r="F11" s="15"/>
      <c r="G11" s="15">
        <v>8000</v>
      </c>
      <c r="H11" s="15"/>
      <c r="I11" s="15"/>
      <c r="J11" s="15"/>
      <c r="K11" s="15"/>
      <c r="L11" s="15">
        <v>8000</v>
      </c>
      <c r="M11" s="15">
        <v>8000</v>
      </c>
      <c r="N11" s="15"/>
      <c r="O11" s="15"/>
      <c r="P11" s="15"/>
      <c r="Q11" s="15"/>
    </row>
    <row r="12" spans="1:17" ht="52.5" customHeight="1">
      <c r="A12" s="67" t="str">
        <f t="shared" si="0"/>
        <v>单位资金安排2025年特定目标类项目经费</v>
      </c>
      <c r="B12" s="68" t="s">
        <v>378</v>
      </c>
      <c r="C12" s="68" t="s">
        <v>378</v>
      </c>
      <c r="D12" s="69" t="s">
        <v>373</v>
      </c>
      <c r="E12" s="70">
        <v>1</v>
      </c>
      <c r="F12" s="15"/>
      <c r="G12" s="15">
        <v>1800</v>
      </c>
      <c r="H12" s="15"/>
      <c r="I12" s="15"/>
      <c r="J12" s="15"/>
      <c r="K12" s="15"/>
      <c r="L12" s="15">
        <v>1800</v>
      </c>
      <c r="M12" s="15">
        <v>1800</v>
      </c>
      <c r="N12" s="15"/>
      <c r="O12" s="15"/>
      <c r="P12" s="15"/>
      <c r="Q12" s="15"/>
    </row>
    <row r="13" spans="1:17" ht="52.5" customHeight="1">
      <c r="A13" s="67" t="str">
        <f t="shared" si="0"/>
        <v>单位资金安排2025年特定目标类项目经费</v>
      </c>
      <c r="B13" s="68" t="s">
        <v>379</v>
      </c>
      <c r="C13" s="68" t="s">
        <v>379</v>
      </c>
      <c r="D13" s="69" t="s">
        <v>373</v>
      </c>
      <c r="E13" s="70">
        <v>1</v>
      </c>
      <c r="F13" s="15"/>
      <c r="G13" s="15">
        <v>28600</v>
      </c>
      <c r="H13" s="15"/>
      <c r="I13" s="15"/>
      <c r="J13" s="15"/>
      <c r="K13" s="15"/>
      <c r="L13" s="15">
        <v>28600</v>
      </c>
      <c r="M13" s="15">
        <v>28600</v>
      </c>
      <c r="N13" s="15"/>
      <c r="O13" s="15"/>
      <c r="P13" s="15"/>
      <c r="Q13" s="15"/>
    </row>
    <row r="14" spans="1:17" ht="52.5" customHeight="1">
      <c r="A14" s="67" t="str">
        <f t="shared" si="0"/>
        <v>单位资金安排2025年特定目标类项目经费</v>
      </c>
      <c r="B14" s="68" t="s">
        <v>380</v>
      </c>
      <c r="C14" s="68" t="s">
        <v>381</v>
      </c>
      <c r="D14" s="69" t="s">
        <v>382</v>
      </c>
      <c r="E14" s="70">
        <v>80</v>
      </c>
      <c r="F14" s="15"/>
      <c r="G14" s="15">
        <v>11600</v>
      </c>
      <c r="H14" s="15"/>
      <c r="I14" s="15"/>
      <c r="J14" s="15"/>
      <c r="K14" s="15"/>
      <c r="L14" s="15">
        <v>11600</v>
      </c>
      <c r="M14" s="15">
        <v>11600</v>
      </c>
      <c r="N14" s="15"/>
      <c r="O14" s="15"/>
      <c r="P14" s="15"/>
      <c r="Q14" s="15"/>
    </row>
    <row r="15" spans="1:17" ht="52.5" customHeight="1">
      <c r="A15" s="67" t="str">
        <f t="shared" si="0"/>
        <v>单位资金安排2025年特定目标类项目经费</v>
      </c>
      <c r="B15" s="68" t="s">
        <v>383</v>
      </c>
      <c r="C15" s="68" t="s">
        <v>384</v>
      </c>
      <c r="D15" s="69" t="s">
        <v>373</v>
      </c>
      <c r="E15" s="70">
        <v>2</v>
      </c>
      <c r="F15" s="15"/>
      <c r="G15" s="15">
        <v>6400</v>
      </c>
      <c r="H15" s="15"/>
      <c r="I15" s="15"/>
      <c r="J15" s="15"/>
      <c r="K15" s="15"/>
      <c r="L15" s="15">
        <v>6400</v>
      </c>
      <c r="M15" s="15">
        <v>6400</v>
      </c>
      <c r="N15" s="15"/>
      <c r="O15" s="15"/>
      <c r="P15" s="15"/>
      <c r="Q15" s="15"/>
    </row>
    <row r="16" spans="1:17" ht="52.5" customHeight="1">
      <c r="A16" s="67" t="str">
        <f t="shared" si="0"/>
        <v>单位资金安排2025年特定目标类项目经费</v>
      </c>
      <c r="B16" s="68" t="s">
        <v>385</v>
      </c>
      <c r="C16" s="68" t="s">
        <v>386</v>
      </c>
      <c r="D16" s="69" t="s">
        <v>387</v>
      </c>
      <c r="E16" s="70">
        <v>1</v>
      </c>
      <c r="F16" s="15"/>
      <c r="G16" s="15">
        <v>5000</v>
      </c>
      <c r="H16" s="15"/>
      <c r="I16" s="15"/>
      <c r="J16" s="15"/>
      <c r="K16" s="15"/>
      <c r="L16" s="15">
        <v>5000</v>
      </c>
      <c r="M16" s="15">
        <v>5000</v>
      </c>
      <c r="N16" s="15"/>
      <c r="O16" s="15"/>
      <c r="P16" s="15"/>
      <c r="Q16" s="15"/>
    </row>
    <row r="17" spans="1:17" ht="52.5" customHeight="1">
      <c r="A17" s="67" t="str">
        <f t="shared" si="0"/>
        <v>单位资金安排2025年特定目标类项目经费</v>
      </c>
      <c r="B17" s="68" t="s">
        <v>388</v>
      </c>
      <c r="C17" s="68" t="s">
        <v>389</v>
      </c>
      <c r="D17" s="69" t="s">
        <v>349</v>
      </c>
      <c r="E17" s="70">
        <v>1</v>
      </c>
      <c r="F17" s="15"/>
      <c r="G17" s="15">
        <v>100000</v>
      </c>
      <c r="H17" s="15"/>
      <c r="I17" s="15"/>
      <c r="J17" s="15"/>
      <c r="K17" s="15"/>
      <c r="L17" s="15">
        <v>100000</v>
      </c>
      <c r="M17" s="15">
        <v>100000</v>
      </c>
      <c r="N17" s="15"/>
      <c r="O17" s="15"/>
      <c r="P17" s="15"/>
      <c r="Q17" s="15"/>
    </row>
    <row r="18" spans="1:17" ht="52.5" customHeight="1">
      <c r="A18" s="67" t="str">
        <f t="shared" si="0"/>
        <v>单位资金安排2025年特定目标类项目经费</v>
      </c>
      <c r="B18" s="68" t="s">
        <v>390</v>
      </c>
      <c r="C18" s="68" t="s">
        <v>391</v>
      </c>
      <c r="D18" s="69" t="s">
        <v>373</v>
      </c>
      <c r="E18" s="70">
        <v>2</v>
      </c>
      <c r="F18" s="15"/>
      <c r="G18" s="15">
        <v>10400</v>
      </c>
      <c r="H18" s="15"/>
      <c r="I18" s="15"/>
      <c r="J18" s="15"/>
      <c r="K18" s="15"/>
      <c r="L18" s="15">
        <v>10400</v>
      </c>
      <c r="M18" s="15">
        <v>10400</v>
      </c>
      <c r="N18" s="15"/>
      <c r="O18" s="15"/>
      <c r="P18" s="15"/>
      <c r="Q18" s="15"/>
    </row>
    <row r="19" spans="1:17" ht="52.5" customHeight="1">
      <c r="A19" s="67" t="str">
        <f t="shared" si="0"/>
        <v>单位资金安排2025年特定目标类项目经费</v>
      </c>
      <c r="B19" s="68" t="s">
        <v>392</v>
      </c>
      <c r="C19" s="68" t="s">
        <v>392</v>
      </c>
      <c r="D19" s="69" t="s">
        <v>393</v>
      </c>
      <c r="E19" s="70">
        <v>1</v>
      </c>
      <c r="F19" s="15"/>
      <c r="G19" s="15">
        <v>4900</v>
      </c>
      <c r="H19" s="15"/>
      <c r="I19" s="15"/>
      <c r="J19" s="15"/>
      <c r="K19" s="15"/>
      <c r="L19" s="15">
        <v>4900</v>
      </c>
      <c r="M19" s="15">
        <v>4900</v>
      </c>
      <c r="N19" s="15"/>
      <c r="O19" s="15"/>
      <c r="P19" s="15"/>
      <c r="Q19" s="15"/>
    </row>
    <row r="20" spans="1:17" ht="30" customHeight="1">
      <c r="A20" s="197" t="s">
        <v>357</v>
      </c>
      <c r="B20" s="198"/>
      <c r="C20" s="198"/>
      <c r="D20" s="198"/>
      <c r="E20" s="199"/>
      <c r="F20" s="15"/>
      <c r="G20" s="15">
        <v>189700</v>
      </c>
      <c r="H20" s="15"/>
      <c r="I20" s="15"/>
      <c r="J20" s="15"/>
      <c r="K20" s="15"/>
      <c r="L20" s="15">
        <v>189700</v>
      </c>
      <c r="M20" s="15">
        <v>189700</v>
      </c>
      <c r="N20" s="15"/>
      <c r="O20" s="15"/>
      <c r="P20" s="15"/>
      <c r="Q20" s="15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0625" defaultRowHeight="14.25" customHeight="1"/>
  <cols>
    <col min="1" max="1" width="21.42578125" customWidth="1"/>
    <col min="2" max="2" width="9.7109375" customWidth="1"/>
    <col min="3" max="3" width="19.140625" customWidth="1"/>
    <col min="4" max="5" width="12" customWidth="1"/>
    <col min="6" max="6" width="5.7109375" customWidth="1"/>
    <col min="7" max="7" width="6.42578125" customWidth="1"/>
    <col min="8" max="8" width="9.85546875" customWidth="1"/>
    <col min="9" max="14" width="11.28515625" customWidth="1"/>
  </cols>
  <sheetData>
    <row r="1" spans="1:14" ht="17.25" customHeight="1">
      <c r="A1" s="3"/>
      <c r="B1" s="3"/>
      <c r="C1" s="3"/>
      <c r="D1" s="3"/>
      <c r="E1" s="3"/>
      <c r="F1" s="3"/>
      <c r="G1" s="3"/>
      <c r="H1" s="59"/>
      <c r="I1" s="1"/>
      <c r="J1" s="1"/>
      <c r="K1" s="59"/>
      <c r="L1" s="1"/>
      <c r="M1" s="62"/>
      <c r="N1" s="62" t="s">
        <v>394</v>
      </c>
    </row>
    <row r="2" spans="1:14" ht="36" customHeight="1">
      <c r="A2" s="128" t="str">
        <f>"2025"&amp;"年政府购买服务预算表"</f>
        <v>2025年政府购买服务预算表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21.75" customHeight="1">
      <c r="A3" s="129" t="str">
        <f>"单位名称："&amp;"梁河县大厂中心卫生院"</f>
        <v>单位名称：梁河县大厂中心卫生院</v>
      </c>
      <c r="B3" s="190"/>
      <c r="C3" s="190"/>
      <c r="D3" s="190"/>
      <c r="E3" s="190"/>
      <c r="F3" s="190"/>
      <c r="G3" s="190"/>
      <c r="H3" s="204"/>
      <c r="I3" s="1"/>
      <c r="J3" s="1"/>
      <c r="K3" s="59"/>
      <c r="L3" s="1"/>
      <c r="M3" s="63"/>
      <c r="N3" s="64" t="s">
        <v>27</v>
      </c>
    </row>
    <row r="4" spans="1:14" ht="15.75" customHeight="1">
      <c r="A4" s="138" t="s">
        <v>360</v>
      </c>
      <c r="B4" s="138" t="s">
        <v>395</v>
      </c>
      <c r="C4" s="138" t="s">
        <v>396</v>
      </c>
      <c r="D4" s="136" t="s">
        <v>171</v>
      </c>
      <c r="E4" s="133"/>
      <c r="F4" s="133"/>
      <c r="G4" s="133"/>
      <c r="H4" s="133"/>
      <c r="I4" s="133"/>
      <c r="J4" s="133"/>
      <c r="K4" s="133"/>
      <c r="L4" s="133"/>
      <c r="M4" s="133"/>
      <c r="N4" s="148"/>
    </row>
    <row r="5" spans="1:14" ht="17.25" customHeight="1">
      <c r="A5" s="139"/>
      <c r="B5" s="139"/>
      <c r="C5" s="139"/>
      <c r="D5" s="141" t="s">
        <v>30</v>
      </c>
      <c r="E5" s="138" t="s">
        <v>34</v>
      </c>
      <c r="F5" s="138" t="s">
        <v>366</v>
      </c>
      <c r="G5" s="138" t="s">
        <v>367</v>
      </c>
      <c r="H5" s="138" t="s">
        <v>368</v>
      </c>
      <c r="I5" s="136" t="s">
        <v>369</v>
      </c>
      <c r="J5" s="133"/>
      <c r="K5" s="133"/>
      <c r="L5" s="133"/>
      <c r="M5" s="133"/>
      <c r="N5" s="148"/>
    </row>
    <row r="6" spans="1:14" ht="40.5" customHeight="1">
      <c r="A6" s="150"/>
      <c r="B6" s="150"/>
      <c r="C6" s="150"/>
      <c r="D6" s="140"/>
      <c r="E6" s="139" t="s">
        <v>33</v>
      </c>
      <c r="F6" s="150"/>
      <c r="G6" s="150"/>
      <c r="H6" s="140"/>
      <c r="I6" s="10" t="s">
        <v>33</v>
      </c>
      <c r="J6" s="10" t="s">
        <v>40</v>
      </c>
      <c r="K6" s="10" t="s">
        <v>41</v>
      </c>
      <c r="L6" s="10" t="s">
        <v>42</v>
      </c>
      <c r="M6" s="10" t="s">
        <v>43</v>
      </c>
      <c r="N6" s="10" t="s">
        <v>44</v>
      </c>
    </row>
    <row r="7" spans="1:14" ht="15" customHeight="1">
      <c r="A7" s="20">
        <v>1</v>
      </c>
      <c r="B7" s="20">
        <v>2</v>
      </c>
      <c r="C7" s="20">
        <v>3</v>
      </c>
      <c r="D7" s="20">
        <v>7</v>
      </c>
      <c r="E7" s="20">
        <v>8</v>
      </c>
      <c r="F7" s="20">
        <v>9</v>
      </c>
      <c r="G7" s="20">
        <v>10</v>
      </c>
      <c r="H7" s="20">
        <v>11</v>
      </c>
      <c r="I7" s="20">
        <v>12</v>
      </c>
      <c r="J7" s="20">
        <v>13</v>
      </c>
      <c r="K7" s="20">
        <v>14</v>
      </c>
      <c r="L7" s="20">
        <v>15</v>
      </c>
      <c r="M7" s="20">
        <v>16</v>
      </c>
      <c r="N7" s="20">
        <v>17</v>
      </c>
    </row>
    <row r="8" spans="1:14" ht="52.5" customHeight="1">
      <c r="A8" s="60"/>
      <c r="B8" s="60"/>
      <c r="C8" s="6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52.5" customHeight="1">
      <c r="A9" s="61"/>
      <c r="B9" s="61"/>
      <c r="C9" s="6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30" customHeight="1">
      <c r="A10" s="136" t="s">
        <v>30</v>
      </c>
      <c r="B10" s="205"/>
      <c r="C10" s="20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>
      <c r="A11" s="160" t="s">
        <v>397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</sheetData>
  <mergeCells count="14">
    <mergeCell ref="A11:N11"/>
    <mergeCell ref="A4:A6"/>
    <mergeCell ref="B4:B6"/>
    <mergeCell ref="C4:C6"/>
    <mergeCell ref="D5:D6"/>
    <mergeCell ref="E5:E6"/>
    <mergeCell ref="F5:F6"/>
    <mergeCell ref="G5:G6"/>
    <mergeCell ref="H5:H6"/>
    <mergeCell ref="A2:N2"/>
    <mergeCell ref="A3:H3"/>
    <mergeCell ref="D4:N4"/>
    <mergeCell ref="I5:N5"/>
    <mergeCell ref="A10:C10"/>
  </mergeCells>
  <phoneticPr fontId="21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11"/>
  <sheetViews>
    <sheetView showZeros="0" workbookViewId="0"/>
  </sheetViews>
  <sheetFormatPr defaultColWidth="9.140625" defaultRowHeight="14.25" customHeight="1"/>
  <cols>
    <col min="1" max="1" width="37.7109375" customWidth="1"/>
    <col min="2" max="13" width="8.5703125" customWidth="1"/>
  </cols>
  <sheetData>
    <row r="1" spans="1:13" ht="13.5" customHeight="1">
      <c r="A1" s="39"/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57" t="s">
        <v>398</v>
      </c>
    </row>
    <row r="2" spans="1:13" ht="27.75" customHeight="1">
      <c r="A2" s="206" t="str">
        <f>"2025"&amp;"年县对下转移支付预算表"</f>
        <v>2025年县对下转移支付预算表</v>
      </c>
      <c r="B2" s="207"/>
      <c r="C2" s="207"/>
      <c r="D2" s="208"/>
      <c r="E2" s="208"/>
      <c r="F2" s="208"/>
      <c r="G2" s="208"/>
      <c r="H2" s="208"/>
      <c r="I2" s="208"/>
      <c r="J2" s="208"/>
      <c r="K2" s="208"/>
      <c r="L2" s="208"/>
      <c r="M2" s="207"/>
    </row>
    <row r="3" spans="1:13" ht="14.25" customHeight="1">
      <c r="A3" s="209" t="s">
        <v>1</v>
      </c>
      <c r="B3" s="210"/>
      <c r="C3" s="210"/>
      <c r="D3" s="211"/>
      <c r="E3" s="211"/>
      <c r="F3" s="211"/>
      <c r="G3" s="211"/>
      <c r="H3" s="211"/>
      <c r="I3" s="211"/>
      <c r="J3" s="211"/>
      <c r="K3" s="211"/>
      <c r="L3" s="211"/>
      <c r="M3" s="212"/>
    </row>
    <row r="4" spans="1:13" ht="18" customHeight="1">
      <c r="A4" s="213" t="str">
        <f>"单位名称："&amp;"梁河县大厂中心卫生院"</f>
        <v>单位名称：梁河县大厂中心卫生院</v>
      </c>
      <c r="B4" s="214"/>
      <c r="C4" s="214"/>
      <c r="D4" s="211"/>
      <c r="E4" s="211"/>
      <c r="F4" s="211"/>
      <c r="G4" s="211"/>
      <c r="H4" s="211"/>
      <c r="I4" s="211"/>
      <c r="J4" s="211"/>
      <c r="K4" s="211"/>
      <c r="L4" s="211"/>
      <c r="M4" s="215"/>
    </row>
    <row r="5" spans="1:13" ht="19.5" customHeight="1">
      <c r="A5" s="149" t="s">
        <v>399</v>
      </c>
      <c r="B5" s="136" t="s">
        <v>171</v>
      </c>
      <c r="C5" s="133"/>
      <c r="D5" s="216"/>
      <c r="E5" s="217" t="s">
        <v>400</v>
      </c>
      <c r="F5" s="192"/>
      <c r="G5" s="192"/>
      <c r="H5" s="192"/>
      <c r="I5" s="192"/>
      <c r="J5" s="192"/>
      <c r="K5" s="192"/>
      <c r="L5" s="192"/>
      <c r="M5" s="148"/>
    </row>
    <row r="6" spans="1:13" ht="40.5" customHeight="1">
      <c r="A6" s="140"/>
      <c r="B6" s="43" t="s">
        <v>30</v>
      </c>
      <c r="C6" s="8" t="s">
        <v>34</v>
      </c>
      <c r="D6" s="44" t="s">
        <v>401</v>
      </c>
      <c r="E6" s="45" t="s">
        <v>402</v>
      </c>
      <c r="F6" s="46" t="s">
        <v>403</v>
      </c>
      <c r="G6" s="46" t="s">
        <v>404</v>
      </c>
      <c r="H6" s="46" t="s">
        <v>405</v>
      </c>
      <c r="I6" s="46" t="s">
        <v>406</v>
      </c>
      <c r="J6" s="46" t="s">
        <v>407</v>
      </c>
      <c r="K6" s="46" t="s">
        <v>408</v>
      </c>
      <c r="L6" s="46" t="s">
        <v>409</v>
      </c>
      <c r="M6" s="46" t="s">
        <v>410</v>
      </c>
    </row>
    <row r="7" spans="1:13" ht="19.5" customHeight="1">
      <c r="A7" s="20">
        <v>1</v>
      </c>
      <c r="B7" s="20">
        <v>2</v>
      </c>
      <c r="C7" s="47">
        <v>3</v>
      </c>
      <c r="D7" s="48">
        <v>4</v>
      </c>
      <c r="E7" s="49">
        <v>5</v>
      </c>
      <c r="F7" s="50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</row>
    <row r="8" spans="1:13" ht="19.5" customHeight="1">
      <c r="A8" s="21"/>
      <c r="B8" s="52"/>
      <c r="C8" s="52"/>
      <c r="D8" s="53"/>
      <c r="E8" s="54"/>
      <c r="F8" s="55"/>
      <c r="G8" s="55"/>
      <c r="H8" s="55"/>
      <c r="I8" s="55"/>
      <c r="J8" s="55"/>
      <c r="K8" s="55"/>
      <c r="L8" s="55"/>
      <c r="M8" s="55"/>
    </row>
    <row r="9" spans="1:13" ht="19.5" customHeight="1">
      <c r="A9" s="21"/>
      <c r="B9" s="52"/>
      <c r="C9" s="52"/>
      <c r="D9" s="53"/>
      <c r="E9" s="56"/>
      <c r="F9" s="56"/>
      <c r="G9" s="56"/>
      <c r="H9" s="56"/>
      <c r="I9" s="56"/>
      <c r="J9" s="56"/>
      <c r="K9" s="56"/>
      <c r="L9" s="56"/>
      <c r="M9" s="16"/>
    </row>
    <row r="10" spans="1:13" ht="19.5" customHeight="1">
      <c r="A10" s="29" t="s">
        <v>30</v>
      </c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5"/>
      <c r="M10" s="55"/>
    </row>
    <row r="11" spans="1:13" ht="17.25" customHeight="1">
      <c r="A11" s="218" t="s">
        <v>411</v>
      </c>
      <c r="B11" s="218"/>
      <c r="C11" s="218"/>
      <c r="D11" s="219"/>
      <c r="E11" s="219"/>
      <c r="F11" s="219"/>
      <c r="G11" s="219"/>
      <c r="H11" s="219"/>
      <c r="I11" s="219"/>
      <c r="J11" s="219"/>
      <c r="K11" s="219"/>
      <c r="L11" s="219"/>
      <c r="M11" s="218"/>
    </row>
  </sheetData>
  <mergeCells count="7">
    <mergeCell ref="A11:M11"/>
    <mergeCell ref="A5:A6"/>
    <mergeCell ref="A2:M2"/>
    <mergeCell ref="A3:M3"/>
    <mergeCell ref="A4:M4"/>
    <mergeCell ref="B5:D5"/>
    <mergeCell ref="E5:M5"/>
  </mergeCells>
  <phoneticPr fontId="2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8"/>
  <sheetViews>
    <sheetView showZeros="0" workbookViewId="0">
      <selection activeCell="F12" sqref="F12"/>
    </sheetView>
  </sheetViews>
  <sheetFormatPr defaultColWidth="9.140625" defaultRowHeight="12" customHeight="1"/>
  <cols>
    <col min="1" max="10" width="13.85546875" customWidth="1"/>
  </cols>
  <sheetData>
    <row r="1" spans="1:10" ht="12" customHeight="1">
      <c r="J1" s="37" t="s">
        <v>412</v>
      </c>
    </row>
    <row r="2" spans="1:10" ht="28.5" customHeight="1">
      <c r="A2" s="220" t="str">
        <f>"2025"&amp;"年县对下转移支付绩效目标表"</f>
        <v>2025年县对下转移支付绩效目标表</v>
      </c>
      <c r="B2" s="207"/>
      <c r="C2" s="207"/>
      <c r="D2" s="207"/>
      <c r="E2" s="207"/>
      <c r="F2" s="208"/>
      <c r="G2" s="207"/>
      <c r="H2" s="208"/>
      <c r="I2" s="208"/>
      <c r="J2" s="207"/>
    </row>
    <row r="3" spans="1:10" ht="17.25" customHeight="1">
      <c r="A3" s="219" t="str">
        <f>"单位名称："&amp;"梁河县大厂中心卫生院"</f>
        <v>单位名称：梁河县大厂中心卫生院</v>
      </c>
      <c r="B3" s="221"/>
      <c r="C3" s="221"/>
      <c r="D3" s="221"/>
      <c r="E3" s="221"/>
      <c r="F3" s="222"/>
      <c r="G3" s="221"/>
      <c r="H3" s="222"/>
    </row>
    <row r="4" spans="1:10" ht="44.25" customHeight="1">
      <c r="A4" s="19" t="s">
        <v>280</v>
      </c>
      <c r="B4" s="19" t="s">
        <v>281</v>
      </c>
      <c r="C4" s="19" t="s">
        <v>282</v>
      </c>
      <c r="D4" s="19" t="s">
        <v>283</v>
      </c>
      <c r="E4" s="19" t="s">
        <v>284</v>
      </c>
      <c r="F4" s="32" t="s">
        <v>285</v>
      </c>
      <c r="G4" s="19" t="s">
        <v>286</v>
      </c>
      <c r="H4" s="32" t="s">
        <v>287</v>
      </c>
      <c r="I4" s="32" t="s">
        <v>288</v>
      </c>
      <c r="J4" s="19" t="s">
        <v>289</v>
      </c>
    </row>
    <row r="5" spans="1:10" ht="14.25" customHeight="1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32">
        <v>6</v>
      </c>
      <c r="G5" s="19">
        <v>7</v>
      </c>
      <c r="H5" s="32">
        <v>8</v>
      </c>
      <c r="I5" s="32">
        <v>9</v>
      </c>
      <c r="J5" s="19">
        <v>10</v>
      </c>
    </row>
    <row r="6" spans="1:10" ht="42" customHeight="1">
      <c r="A6" s="21"/>
      <c r="B6" s="27"/>
      <c r="C6" s="27"/>
      <c r="D6" s="27"/>
      <c r="E6" s="33"/>
      <c r="F6" s="34"/>
      <c r="G6" s="33"/>
      <c r="H6" s="34"/>
      <c r="I6" s="34"/>
      <c r="J6" s="33"/>
    </row>
    <row r="7" spans="1:10" ht="42" customHeight="1">
      <c r="A7" s="35"/>
      <c r="B7" s="36" t="s">
        <v>413</v>
      </c>
      <c r="C7" s="36" t="s">
        <v>413</v>
      </c>
      <c r="D7" s="36" t="s">
        <v>413</v>
      </c>
      <c r="E7" s="35" t="s">
        <v>413</v>
      </c>
      <c r="F7" s="36" t="s">
        <v>413</v>
      </c>
      <c r="G7" s="35" t="s">
        <v>413</v>
      </c>
      <c r="H7" s="36" t="s">
        <v>413</v>
      </c>
      <c r="I7" s="36" t="s">
        <v>413</v>
      </c>
      <c r="J7" s="38" t="s">
        <v>413</v>
      </c>
    </row>
    <row r="8" spans="1:10" ht="18.399999999999999" customHeight="1">
      <c r="A8" s="223" t="s">
        <v>411</v>
      </c>
      <c r="B8" s="224"/>
      <c r="C8" s="224"/>
      <c r="D8" s="224"/>
      <c r="E8" s="223"/>
      <c r="F8" s="224"/>
      <c r="G8" s="223"/>
      <c r="H8" s="224"/>
      <c r="I8" s="224"/>
      <c r="J8" s="223"/>
    </row>
  </sheetData>
  <mergeCells count="3">
    <mergeCell ref="A2:J2"/>
    <mergeCell ref="A3:H3"/>
    <mergeCell ref="A8:J8"/>
  </mergeCells>
  <phoneticPr fontId="21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"/>
  <sheetViews>
    <sheetView showZeros="0" workbookViewId="0"/>
  </sheetViews>
  <sheetFormatPr defaultColWidth="9.140625" defaultRowHeight="12" customHeight="1"/>
  <cols>
    <col min="1" max="8" width="14.140625" customWidth="1"/>
  </cols>
  <sheetData>
    <row r="1" spans="1:8" ht="14.25" customHeight="1">
      <c r="H1" s="26" t="s">
        <v>414</v>
      </c>
    </row>
    <row r="2" spans="1:8" ht="28.5" customHeight="1">
      <c r="A2" s="206" t="str">
        <f>"2025"&amp;"年新增资产配置表"</f>
        <v>2025年新增资产配置表</v>
      </c>
      <c r="B2" s="207"/>
      <c r="C2" s="207"/>
      <c r="D2" s="207"/>
      <c r="E2" s="207"/>
      <c r="F2" s="207"/>
      <c r="G2" s="207"/>
      <c r="H2" s="207"/>
    </row>
    <row r="3" spans="1:8" ht="13.5" customHeight="1">
      <c r="A3" s="218" t="str">
        <f>"单位名称："&amp;"梁河县大厂中心卫生院"</f>
        <v>单位名称：梁河县大厂中心卫生院</v>
      </c>
      <c r="B3" s="225"/>
      <c r="C3" s="221"/>
    </row>
    <row r="4" spans="1:8" ht="18" customHeight="1">
      <c r="A4" s="138" t="s">
        <v>164</v>
      </c>
      <c r="B4" s="138" t="s">
        <v>415</v>
      </c>
      <c r="C4" s="138" t="s">
        <v>416</v>
      </c>
      <c r="D4" s="138" t="s">
        <v>417</v>
      </c>
      <c r="E4" s="138" t="s">
        <v>418</v>
      </c>
      <c r="F4" s="131" t="s">
        <v>419</v>
      </c>
      <c r="G4" s="132"/>
      <c r="H4" s="134"/>
    </row>
    <row r="5" spans="1:8" ht="18" customHeight="1">
      <c r="A5" s="150"/>
      <c r="B5" s="150"/>
      <c r="C5" s="150"/>
      <c r="D5" s="150"/>
      <c r="E5" s="150"/>
      <c r="F5" s="19" t="s">
        <v>364</v>
      </c>
      <c r="G5" s="19" t="s">
        <v>420</v>
      </c>
      <c r="H5" s="19" t="s">
        <v>421</v>
      </c>
    </row>
    <row r="6" spans="1:8" ht="21" customHeight="1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8" ht="33" customHeight="1">
      <c r="A7" s="27"/>
      <c r="B7" s="27"/>
      <c r="C7" s="27"/>
      <c r="D7" s="27"/>
      <c r="E7" s="27"/>
      <c r="F7" s="24"/>
      <c r="G7" s="28"/>
      <c r="H7" s="28"/>
    </row>
    <row r="8" spans="1:8" ht="24" customHeight="1">
      <c r="A8" s="29" t="s">
        <v>30</v>
      </c>
      <c r="B8" s="30"/>
      <c r="C8" s="30"/>
      <c r="D8" s="30"/>
      <c r="E8" s="30"/>
      <c r="F8" s="25"/>
      <c r="G8" s="31"/>
      <c r="H8" s="31"/>
    </row>
    <row r="9" spans="1:8" ht="12" customHeight="1">
      <c r="A9" s="226" t="s">
        <v>422</v>
      </c>
      <c r="B9" s="226"/>
      <c r="C9" s="226"/>
      <c r="D9" s="226"/>
      <c r="E9" s="226"/>
      <c r="F9" s="226"/>
      <c r="G9" s="226"/>
      <c r="H9" s="22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honeticPr fontId="2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13"/>
  <sheetViews>
    <sheetView showZeros="0" topLeftCell="A8" workbookViewId="0"/>
  </sheetViews>
  <sheetFormatPr defaultColWidth="9.140625" defaultRowHeight="14.25" customHeight="1"/>
  <cols>
    <col min="1" max="1" width="10.28515625" customWidth="1"/>
    <col min="2" max="3" width="23.85546875" customWidth="1"/>
    <col min="4" max="4" width="11.140625" customWidth="1"/>
    <col min="5" max="5" width="17.7109375" customWidth="1"/>
    <col min="6" max="6" width="9.85546875" customWidth="1"/>
    <col min="7" max="7" width="17.7109375" customWidth="1"/>
    <col min="8" max="11" width="15.42578125" customWidth="1"/>
  </cols>
  <sheetData>
    <row r="1" spans="1:11" ht="13.5" customHeight="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423</v>
      </c>
    </row>
    <row r="2" spans="1:11" ht="27.75" customHeight="1">
      <c r="A2" s="128" t="str">
        <f>"2025"&amp;"年上级转移支付补助项目支出预算表"</f>
        <v>2025年上级转移支付补助项目支出预算表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3.5" customHeight="1">
      <c r="A3" s="227" t="str">
        <f>"单位名称："&amp;"梁河县大厂中心卫生院"</f>
        <v>单位名称：梁河县大厂中心卫生院</v>
      </c>
      <c r="B3" s="129"/>
      <c r="C3" s="129"/>
      <c r="D3" s="129"/>
      <c r="E3" s="129"/>
      <c r="F3" s="129"/>
      <c r="G3" s="129"/>
      <c r="H3" s="17"/>
      <c r="I3" s="17"/>
      <c r="J3" s="17"/>
      <c r="K3" s="23" t="s">
        <v>27</v>
      </c>
    </row>
    <row r="4" spans="1:11" ht="21.75" customHeight="1">
      <c r="A4" s="231" t="s">
        <v>231</v>
      </c>
      <c r="B4" s="231" t="s">
        <v>166</v>
      </c>
      <c r="C4" s="231" t="s">
        <v>232</v>
      </c>
      <c r="D4" s="232" t="s">
        <v>167</v>
      </c>
      <c r="E4" s="232" t="s">
        <v>168</v>
      </c>
      <c r="F4" s="232" t="s">
        <v>233</v>
      </c>
      <c r="G4" s="232" t="s">
        <v>234</v>
      </c>
      <c r="H4" s="228" t="s">
        <v>30</v>
      </c>
      <c r="I4" s="228" t="s">
        <v>424</v>
      </c>
      <c r="J4" s="228"/>
      <c r="K4" s="228"/>
    </row>
    <row r="5" spans="1:11" ht="21.75" customHeight="1">
      <c r="A5" s="231"/>
      <c r="B5" s="231"/>
      <c r="C5" s="231"/>
      <c r="D5" s="232"/>
      <c r="E5" s="232"/>
      <c r="F5" s="232"/>
      <c r="G5" s="232"/>
      <c r="H5" s="228"/>
      <c r="I5" s="232" t="s">
        <v>34</v>
      </c>
      <c r="J5" s="232" t="s">
        <v>35</v>
      </c>
      <c r="K5" s="232" t="s">
        <v>36</v>
      </c>
    </row>
    <row r="6" spans="1:11" ht="40.5" customHeight="1">
      <c r="A6" s="231"/>
      <c r="B6" s="231"/>
      <c r="C6" s="231"/>
      <c r="D6" s="232"/>
      <c r="E6" s="232"/>
      <c r="F6" s="232"/>
      <c r="G6" s="232"/>
      <c r="H6" s="228"/>
      <c r="I6" s="232" t="s">
        <v>33</v>
      </c>
      <c r="J6" s="232"/>
      <c r="K6" s="232"/>
    </row>
    <row r="7" spans="1:11" ht="15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spans="1:11" ht="52.5" customHeight="1">
      <c r="A8" s="21"/>
      <c r="B8" s="14" t="s">
        <v>237</v>
      </c>
      <c r="C8" s="21"/>
      <c r="D8" s="21"/>
      <c r="E8" s="21"/>
      <c r="F8" s="21"/>
      <c r="G8" s="21"/>
      <c r="H8" s="15">
        <v>108480</v>
      </c>
      <c r="I8" s="15">
        <v>108480</v>
      </c>
      <c r="J8" s="15"/>
      <c r="K8" s="24"/>
    </row>
    <row r="9" spans="1:11" ht="52.5" customHeight="1">
      <c r="A9" s="14" t="s">
        <v>238</v>
      </c>
      <c r="B9" s="14" t="s">
        <v>237</v>
      </c>
      <c r="C9" s="14" t="s">
        <v>46</v>
      </c>
      <c r="D9" s="14" t="s">
        <v>91</v>
      </c>
      <c r="E9" s="14" t="s">
        <v>92</v>
      </c>
      <c r="F9" s="14" t="s">
        <v>240</v>
      </c>
      <c r="G9" s="14" t="s">
        <v>241</v>
      </c>
      <c r="H9" s="15">
        <v>85080</v>
      </c>
      <c r="I9" s="15">
        <v>85080</v>
      </c>
      <c r="J9" s="15"/>
      <c r="K9" s="25"/>
    </row>
    <row r="10" spans="1:11" ht="52.5" customHeight="1">
      <c r="A10" s="14" t="s">
        <v>238</v>
      </c>
      <c r="B10" s="14" t="s">
        <v>237</v>
      </c>
      <c r="C10" s="14" t="s">
        <v>46</v>
      </c>
      <c r="D10" s="14" t="s">
        <v>91</v>
      </c>
      <c r="E10" s="14" t="s">
        <v>92</v>
      </c>
      <c r="F10" s="14" t="s">
        <v>242</v>
      </c>
      <c r="G10" s="14" t="s">
        <v>243</v>
      </c>
      <c r="H10" s="15">
        <v>23400</v>
      </c>
      <c r="I10" s="15">
        <v>23400</v>
      </c>
      <c r="J10" s="15"/>
      <c r="K10" s="22"/>
    </row>
    <row r="11" spans="1:11" ht="52.5" customHeight="1">
      <c r="A11" s="22"/>
      <c r="B11" s="14" t="s">
        <v>277</v>
      </c>
      <c r="C11" s="22"/>
      <c r="D11" s="22"/>
      <c r="E11" s="22"/>
      <c r="F11" s="22"/>
      <c r="G11" s="22"/>
      <c r="H11" s="15">
        <v>24</v>
      </c>
      <c r="I11" s="15">
        <v>24</v>
      </c>
      <c r="J11" s="15"/>
      <c r="K11" s="22"/>
    </row>
    <row r="12" spans="1:11" ht="52.5" customHeight="1">
      <c r="A12" s="14" t="s">
        <v>238</v>
      </c>
      <c r="B12" s="14" t="s">
        <v>277</v>
      </c>
      <c r="C12" s="14" t="s">
        <v>46</v>
      </c>
      <c r="D12" s="14" t="s">
        <v>95</v>
      </c>
      <c r="E12" s="14" t="s">
        <v>96</v>
      </c>
      <c r="F12" s="14" t="s">
        <v>240</v>
      </c>
      <c r="G12" s="14" t="s">
        <v>241</v>
      </c>
      <c r="H12" s="15">
        <v>24</v>
      </c>
      <c r="I12" s="15">
        <v>24</v>
      </c>
      <c r="J12" s="15"/>
      <c r="K12" s="22"/>
    </row>
    <row r="13" spans="1:11" ht="30" customHeight="1">
      <c r="A13" s="229" t="s">
        <v>357</v>
      </c>
      <c r="B13" s="230"/>
      <c r="C13" s="230"/>
      <c r="D13" s="230"/>
      <c r="E13" s="230"/>
      <c r="F13" s="230"/>
      <c r="G13" s="230"/>
      <c r="H13" s="15">
        <v>108504</v>
      </c>
      <c r="I13" s="15">
        <v>108504</v>
      </c>
      <c r="J13" s="15"/>
      <c r="K13" s="25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1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40625" defaultRowHeight="14.25" customHeight="1"/>
  <cols>
    <col min="1" max="4" width="20" customWidth="1"/>
    <col min="5" max="7" width="21" customWidth="1"/>
  </cols>
  <sheetData>
    <row r="1" spans="1:7" ht="13.5" customHeight="1">
      <c r="A1" s="1"/>
      <c r="B1" s="1"/>
      <c r="C1" s="1"/>
      <c r="D1" s="2"/>
      <c r="E1" s="3"/>
      <c r="F1" s="3"/>
      <c r="G1" s="4" t="s">
        <v>425</v>
      </c>
    </row>
    <row r="2" spans="1:7" ht="27.75" customHeight="1">
      <c r="A2" s="207" t="str">
        <f>"2025"&amp;"年部门项目支出中期规划预算表"</f>
        <v>2025年部门项目支出中期规划预算表</v>
      </c>
      <c r="B2" s="207"/>
      <c r="C2" s="207"/>
      <c r="D2" s="207"/>
      <c r="E2" s="207"/>
      <c r="F2" s="207"/>
      <c r="G2" s="207"/>
    </row>
    <row r="3" spans="1:7" ht="13.5" customHeight="1">
      <c r="A3" s="219" t="str">
        <f>"单位名称："&amp;"梁河县大厂中心卫生院"</f>
        <v>单位名称：梁河县大厂中心卫生院</v>
      </c>
      <c r="B3" s="225"/>
      <c r="C3" s="225"/>
      <c r="D3" s="225"/>
      <c r="E3" s="5"/>
      <c r="F3" s="5"/>
      <c r="G3" s="6" t="s">
        <v>27</v>
      </c>
    </row>
    <row r="4" spans="1:7" ht="21.75" customHeight="1">
      <c r="A4" s="236" t="s">
        <v>232</v>
      </c>
      <c r="B4" s="236" t="s">
        <v>231</v>
      </c>
      <c r="C4" s="236" t="s">
        <v>166</v>
      </c>
      <c r="D4" s="138" t="s">
        <v>426</v>
      </c>
      <c r="E4" s="136" t="s">
        <v>34</v>
      </c>
      <c r="F4" s="133"/>
      <c r="G4" s="148"/>
    </row>
    <row r="5" spans="1:7" ht="21.75" customHeight="1">
      <c r="A5" s="237"/>
      <c r="B5" s="237"/>
      <c r="C5" s="237"/>
      <c r="D5" s="139"/>
      <c r="E5" s="138" t="str">
        <f>"2025"&amp;"年"</f>
        <v>2025年</v>
      </c>
      <c r="F5" s="138" t="str">
        <f>"2025"+1&amp;"年"</f>
        <v>2026年</v>
      </c>
      <c r="G5" s="138" t="str">
        <f>"2025"+2&amp;"年"</f>
        <v>2027年</v>
      </c>
    </row>
    <row r="6" spans="1:7" ht="40.5" customHeight="1">
      <c r="A6" s="238"/>
      <c r="B6" s="238"/>
      <c r="C6" s="238"/>
      <c r="D6" s="150"/>
      <c r="E6" s="150" t="s">
        <v>33</v>
      </c>
      <c r="F6" s="150" t="s">
        <v>33</v>
      </c>
      <c r="G6" s="150" t="s">
        <v>33</v>
      </c>
    </row>
    <row r="7" spans="1:7" ht="15" customHeight="1">
      <c r="A7" s="11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  <c r="G7" s="11">
        <v>7</v>
      </c>
    </row>
    <row r="8" spans="1:7" ht="52.5" customHeight="1">
      <c r="A8" s="13"/>
      <c r="B8" s="14"/>
      <c r="C8" s="14"/>
      <c r="D8" s="14"/>
      <c r="E8" s="15"/>
      <c r="F8" s="15"/>
      <c r="G8" s="15"/>
    </row>
    <row r="9" spans="1:7" ht="52.5" customHeight="1">
      <c r="A9" s="16"/>
      <c r="B9" s="14"/>
      <c r="C9" s="14"/>
      <c r="D9" s="14"/>
      <c r="E9" s="15"/>
      <c r="F9" s="15"/>
      <c r="G9" s="15"/>
    </row>
    <row r="10" spans="1:7" ht="30" customHeight="1">
      <c r="A10" s="233" t="s">
        <v>30</v>
      </c>
      <c r="B10" s="234" t="s">
        <v>413</v>
      </c>
      <c r="C10" s="234"/>
      <c r="D10" s="235"/>
      <c r="E10" s="15"/>
      <c r="F10" s="15"/>
      <c r="G10" s="15"/>
    </row>
    <row r="11" spans="1:7" ht="14.25" customHeight="1">
      <c r="A11" s="160" t="s">
        <v>427</v>
      </c>
      <c r="B11" s="161"/>
      <c r="C11" s="161"/>
      <c r="D11" s="161"/>
      <c r="E11" s="161"/>
      <c r="F11" s="161"/>
      <c r="G11" s="161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honeticPr fontId="2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9"/>
  <sheetViews>
    <sheetView showZeros="0" workbookViewId="0">
      <selection activeCell="L8" sqref="L8"/>
    </sheetView>
  </sheetViews>
  <sheetFormatPr defaultColWidth="9.140625" defaultRowHeight="12" customHeight="1"/>
  <cols>
    <col min="1" max="1" width="7.5703125" customWidth="1"/>
    <col min="2" max="2" width="11.140625" customWidth="1"/>
    <col min="3" max="4" width="13.42578125" customWidth="1"/>
    <col min="5" max="5" width="13.140625" customWidth="1"/>
    <col min="6" max="6" width="8.42578125" customWidth="1"/>
    <col min="7" max="7" width="5.28515625" customWidth="1"/>
    <col min="8" max="8" width="8.42578125" customWidth="1"/>
    <col min="9" max="12" width="11.85546875" customWidth="1"/>
    <col min="13" max="13" width="9.140625" customWidth="1"/>
    <col min="14" max="14" width="11.85546875" customWidth="1"/>
    <col min="15" max="15" width="4.42578125" customWidth="1"/>
    <col min="16" max="19" width="4.85546875" customWidth="1"/>
  </cols>
  <sheetData>
    <row r="1" spans="1:19" ht="16.5" customHeight="1">
      <c r="A1" s="118"/>
      <c r="B1" s="1"/>
      <c r="C1" s="1"/>
      <c r="D1" s="1"/>
      <c r="E1" s="1"/>
      <c r="F1" s="1"/>
      <c r="G1" s="1"/>
      <c r="H1" s="1"/>
      <c r="I1" s="59"/>
      <c r="J1" s="1"/>
      <c r="K1" s="1"/>
      <c r="L1" s="1"/>
      <c r="M1" s="1"/>
      <c r="N1" s="1"/>
      <c r="O1" s="1"/>
      <c r="P1" s="127" t="s">
        <v>26</v>
      </c>
      <c r="Q1" s="127" t="s">
        <v>26</v>
      </c>
      <c r="R1" s="123"/>
      <c r="S1" s="123"/>
    </row>
    <row r="2" spans="1:19" ht="36.75" customHeight="1">
      <c r="A2" s="128" t="str">
        <f>"2025"&amp;"年部门收入预算表"</f>
        <v>2025年部门收入预算表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18" customHeight="1">
      <c r="A3" s="129" t="str">
        <f>"单位名称："&amp;"梁河县大厂中心卫生院"</f>
        <v>单位名称：梁河县大厂中心卫生院</v>
      </c>
      <c r="B3" s="129"/>
      <c r="C3" s="130"/>
      <c r="D3" s="130"/>
      <c r="E3" s="130"/>
      <c r="F3" s="130"/>
      <c r="G3" s="130"/>
      <c r="H3" s="105"/>
      <c r="I3" s="105"/>
      <c r="J3" s="105"/>
      <c r="K3" s="105"/>
      <c r="L3" s="105"/>
      <c r="M3" s="105"/>
      <c r="N3" s="105"/>
      <c r="O3" s="105"/>
      <c r="P3" s="127" t="s">
        <v>27</v>
      </c>
      <c r="Q3" s="127"/>
      <c r="R3" s="123"/>
      <c r="S3" s="123"/>
    </row>
    <row r="4" spans="1:19" ht="21" customHeight="1">
      <c r="A4" s="138" t="s">
        <v>28</v>
      </c>
      <c r="B4" s="138" t="s">
        <v>29</v>
      </c>
      <c r="C4" s="138" t="s">
        <v>30</v>
      </c>
      <c r="D4" s="131" t="s">
        <v>31</v>
      </c>
      <c r="E4" s="132"/>
      <c r="F4" s="132"/>
      <c r="G4" s="132"/>
      <c r="H4" s="132"/>
      <c r="I4" s="133"/>
      <c r="J4" s="132"/>
      <c r="K4" s="132"/>
      <c r="L4" s="132"/>
      <c r="M4" s="132"/>
      <c r="N4" s="134"/>
      <c r="O4" s="131" t="s">
        <v>32</v>
      </c>
      <c r="P4" s="132"/>
      <c r="Q4" s="132"/>
      <c r="R4" s="132"/>
      <c r="S4" s="134"/>
    </row>
    <row r="5" spans="1:19" ht="41.25" customHeight="1">
      <c r="A5" s="139"/>
      <c r="B5" s="139"/>
      <c r="C5" s="139"/>
      <c r="D5" s="139" t="s">
        <v>33</v>
      </c>
      <c r="E5" s="139" t="s">
        <v>34</v>
      </c>
      <c r="F5" s="139" t="s">
        <v>35</v>
      </c>
      <c r="G5" s="139" t="s">
        <v>36</v>
      </c>
      <c r="H5" s="138" t="s">
        <v>37</v>
      </c>
      <c r="I5" s="135" t="s">
        <v>38</v>
      </c>
      <c r="J5" s="135"/>
      <c r="K5" s="135"/>
      <c r="L5" s="135"/>
      <c r="M5" s="135"/>
      <c r="N5" s="135"/>
      <c r="O5" s="138" t="s">
        <v>33</v>
      </c>
      <c r="P5" s="138" t="s">
        <v>34</v>
      </c>
      <c r="Q5" s="138" t="s">
        <v>35</v>
      </c>
      <c r="R5" s="138" t="s">
        <v>36</v>
      </c>
      <c r="S5" s="138" t="s">
        <v>39</v>
      </c>
    </row>
    <row r="6" spans="1:19" ht="43.5" customHeight="1">
      <c r="A6" s="140"/>
      <c r="B6" s="140"/>
      <c r="C6" s="140"/>
      <c r="D6" s="141"/>
      <c r="E6" s="141"/>
      <c r="F6" s="141"/>
      <c r="G6" s="140"/>
      <c r="H6" s="140"/>
      <c r="I6" s="20" t="s">
        <v>33</v>
      </c>
      <c r="J6" s="18" t="s">
        <v>40</v>
      </c>
      <c r="K6" s="18" t="s">
        <v>41</v>
      </c>
      <c r="L6" s="7" t="s">
        <v>42</v>
      </c>
      <c r="M6" s="7" t="s">
        <v>43</v>
      </c>
      <c r="N6" s="7" t="s">
        <v>44</v>
      </c>
      <c r="O6" s="141"/>
      <c r="P6" s="141"/>
      <c r="Q6" s="141"/>
      <c r="R6" s="141"/>
      <c r="S6" s="141"/>
    </row>
    <row r="7" spans="1:19" ht="21" customHeight="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32">
        <v>19</v>
      </c>
    </row>
    <row r="8" spans="1:19" ht="52.5" customHeight="1">
      <c r="A8" s="119" t="s">
        <v>45</v>
      </c>
      <c r="B8" s="119" t="s">
        <v>46</v>
      </c>
      <c r="C8" s="15">
        <v>5977288.4199999999</v>
      </c>
      <c r="D8" s="15">
        <v>5977288.4199999999</v>
      </c>
      <c r="E8" s="15">
        <v>2314288.42</v>
      </c>
      <c r="F8" s="15"/>
      <c r="G8" s="15"/>
      <c r="H8" s="15"/>
      <c r="I8" s="15">
        <v>3663000</v>
      </c>
      <c r="J8" s="15">
        <v>3663000</v>
      </c>
      <c r="K8" s="15"/>
      <c r="L8" s="15"/>
      <c r="M8" s="15"/>
      <c r="N8" s="15"/>
      <c r="O8" s="15"/>
      <c r="P8" s="15"/>
      <c r="Q8" s="15"/>
      <c r="R8" s="15"/>
      <c r="S8" s="15"/>
    </row>
    <row r="9" spans="1:19" ht="30" customHeight="1">
      <c r="A9" s="136" t="s">
        <v>30</v>
      </c>
      <c r="B9" s="137"/>
      <c r="C9" s="110">
        <v>5977288.4199999999</v>
      </c>
      <c r="D9" s="110">
        <v>5977288.4199999999</v>
      </c>
      <c r="E9" s="110">
        <v>2314288.42</v>
      </c>
      <c r="F9" s="110"/>
      <c r="G9" s="110"/>
      <c r="H9" s="110"/>
      <c r="I9" s="110">
        <v>3663000</v>
      </c>
      <c r="J9" s="110">
        <v>3663000</v>
      </c>
      <c r="K9" s="110"/>
      <c r="L9" s="110"/>
      <c r="M9" s="110"/>
      <c r="N9" s="110"/>
      <c r="O9" s="110"/>
      <c r="P9" s="110"/>
      <c r="Q9" s="110"/>
      <c r="R9" s="110"/>
      <c r="S9" s="110"/>
    </row>
  </sheetData>
  <mergeCells count="21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1:S1"/>
    <mergeCell ref="A2:S2"/>
    <mergeCell ref="A3:G3"/>
    <mergeCell ref="P3:S3"/>
    <mergeCell ref="D4:N4"/>
    <mergeCell ref="O4:S4"/>
  </mergeCells>
  <phoneticPr fontId="2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26"/>
  <sheetViews>
    <sheetView showZeros="0" workbookViewId="0"/>
  </sheetViews>
  <sheetFormatPr defaultColWidth="8.85546875" defaultRowHeight="15" customHeight="1"/>
  <cols>
    <col min="1" max="1" width="9.5703125" customWidth="1"/>
    <col min="2" max="2" width="9.42578125" customWidth="1"/>
    <col min="3" max="6" width="14.42578125" customWidth="1"/>
    <col min="7" max="7" width="12.5703125" customWidth="1"/>
    <col min="8" max="8" width="4.28515625" customWidth="1"/>
    <col min="9" max="9" width="7.28515625" customWidth="1"/>
    <col min="10" max="13" width="12.7109375" customWidth="1"/>
    <col min="14" max="14" width="5.7109375" customWidth="1"/>
    <col min="15" max="15" width="12.7109375" customWidth="1"/>
  </cols>
  <sheetData>
    <row r="1" spans="1:15" ht="18.75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42" t="s">
        <v>47</v>
      </c>
      <c r="O1" s="142"/>
    </row>
    <row r="2" spans="1:15" ht="36" customHeight="1">
      <c r="A2" s="143" t="str">
        <f>"2025"&amp;"年部门支出预算表"</f>
        <v>2025年部门支出预算表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ht="18.75" customHeight="1">
      <c r="A3" s="129" t="str">
        <f>"单位名称："&amp;"梁河县大厂中心卫生院"</f>
        <v>单位名称：梁河县大厂中心卫生院</v>
      </c>
      <c r="B3" s="129"/>
      <c r="C3" s="129"/>
      <c r="D3" s="129"/>
      <c r="E3" s="129"/>
      <c r="F3" s="129"/>
      <c r="G3" s="112"/>
      <c r="H3" s="112"/>
      <c r="I3" s="112"/>
      <c r="J3" s="112"/>
      <c r="K3" s="112"/>
      <c r="L3" s="112"/>
      <c r="M3" s="112"/>
      <c r="N3" s="142" t="s">
        <v>1</v>
      </c>
      <c r="O3" s="142"/>
    </row>
    <row r="4" spans="1:15" ht="31.5" customHeight="1">
      <c r="A4" s="144" t="s">
        <v>48</v>
      </c>
      <c r="B4" s="144" t="s">
        <v>49</v>
      </c>
      <c r="C4" s="144" t="s">
        <v>30</v>
      </c>
      <c r="D4" s="144" t="s">
        <v>34</v>
      </c>
      <c r="E4" s="144"/>
      <c r="F4" s="144"/>
      <c r="G4" s="144" t="s">
        <v>35</v>
      </c>
      <c r="H4" s="144" t="s">
        <v>36</v>
      </c>
      <c r="I4" s="144" t="s">
        <v>50</v>
      </c>
      <c r="J4" s="144" t="s">
        <v>51</v>
      </c>
      <c r="K4" s="144"/>
      <c r="L4" s="144"/>
      <c r="M4" s="144"/>
      <c r="N4" s="144"/>
      <c r="O4" s="144"/>
    </row>
    <row r="5" spans="1:15" ht="37.35" customHeight="1">
      <c r="A5" s="144"/>
      <c r="B5" s="144"/>
      <c r="C5" s="144"/>
      <c r="D5" s="113" t="s">
        <v>33</v>
      </c>
      <c r="E5" s="113" t="s">
        <v>52</v>
      </c>
      <c r="F5" s="113" t="s">
        <v>53</v>
      </c>
      <c r="G5" s="144"/>
      <c r="H5" s="144"/>
      <c r="I5" s="144"/>
      <c r="J5" s="113" t="s">
        <v>33</v>
      </c>
      <c r="K5" s="113" t="s">
        <v>54</v>
      </c>
      <c r="L5" s="113" t="s">
        <v>55</v>
      </c>
      <c r="M5" s="113" t="s">
        <v>56</v>
      </c>
      <c r="N5" s="113" t="s">
        <v>57</v>
      </c>
      <c r="O5" s="113" t="s">
        <v>58</v>
      </c>
    </row>
    <row r="6" spans="1:15" ht="18.75" customHeight="1">
      <c r="A6" s="114" t="s">
        <v>59</v>
      </c>
      <c r="B6" s="114" t="s">
        <v>60</v>
      </c>
      <c r="C6" s="114" t="s">
        <v>61</v>
      </c>
      <c r="D6" s="114" t="s">
        <v>62</v>
      </c>
      <c r="E6" s="114" t="s">
        <v>63</v>
      </c>
      <c r="F6" s="114" t="s">
        <v>64</v>
      </c>
      <c r="G6" s="114" t="s">
        <v>65</v>
      </c>
      <c r="H6" s="114" t="s">
        <v>66</v>
      </c>
      <c r="I6" s="114" t="s">
        <v>67</v>
      </c>
      <c r="J6" s="114" t="s">
        <v>68</v>
      </c>
      <c r="K6" s="114" t="s">
        <v>69</v>
      </c>
      <c r="L6" s="114" t="s">
        <v>70</v>
      </c>
      <c r="M6" s="114" t="s">
        <v>71</v>
      </c>
      <c r="N6" s="114" t="s">
        <v>72</v>
      </c>
      <c r="O6" s="114" t="s">
        <v>73</v>
      </c>
    </row>
    <row r="7" spans="1:15" ht="52.5" customHeight="1">
      <c r="A7" s="115" t="s">
        <v>74</v>
      </c>
      <c r="B7" s="115" t="s">
        <v>75</v>
      </c>
      <c r="C7" s="90">
        <v>263704.08</v>
      </c>
      <c r="D7" s="90">
        <v>263704.08</v>
      </c>
      <c r="E7" s="90">
        <v>263704.08</v>
      </c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52.5" customHeight="1">
      <c r="A8" s="116" t="s">
        <v>76</v>
      </c>
      <c r="B8" s="116" t="s">
        <v>77</v>
      </c>
      <c r="C8" s="90">
        <v>254119.67999999999</v>
      </c>
      <c r="D8" s="90">
        <v>254119.67999999999</v>
      </c>
      <c r="E8" s="90">
        <v>254119.67999999999</v>
      </c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 ht="52.5" customHeight="1">
      <c r="A9" s="117" t="s">
        <v>78</v>
      </c>
      <c r="B9" s="117" t="s">
        <v>79</v>
      </c>
      <c r="C9" s="90">
        <v>254119.67999999999</v>
      </c>
      <c r="D9" s="90">
        <v>254119.67999999999</v>
      </c>
      <c r="E9" s="90">
        <v>254119.67999999999</v>
      </c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 ht="52.5" customHeight="1">
      <c r="A10" s="116" t="s">
        <v>80</v>
      </c>
      <c r="B10" s="116" t="s">
        <v>81</v>
      </c>
      <c r="C10" s="90">
        <v>9584.4</v>
      </c>
      <c r="D10" s="90">
        <v>9584.4</v>
      </c>
      <c r="E10" s="90">
        <v>9584.4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5" ht="52.5" customHeight="1">
      <c r="A11" s="117" t="s">
        <v>82</v>
      </c>
      <c r="B11" s="117" t="s">
        <v>81</v>
      </c>
      <c r="C11" s="90">
        <v>9584.4</v>
      </c>
      <c r="D11" s="90">
        <v>9584.4</v>
      </c>
      <c r="E11" s="90">
        <v>9584.4</v>
      </c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1:15" ht="52.5" customHeight="1">
      <c r="A12" s="115" t="s">
        <v>83</v>
      </c>
      <c r="B12" s="115" t="s">
        <v>84</v>
      </c>
      <c r="C12" s="90">
        <v>5522994.5800000001</v>
      </c>
      <c r="D12" s="90">
        <v>1859994.58</v>
      </c>
      <c r="E12" s="90">
        <v>1859994.58</v>
      </c>
      <c r="F12" s="90"/>
      <c r="G12" s="90"/>
      <c r="H12" s="90"/>
      <c r="I12" s="90"/>
      <c r="J12" s="90">
        <v>3663000</v>
      </c>
      <c r="K12" s="90">
        <v>3663000</v>
      </c>
      <c r="L12" s="90"/>
      <c r="M12" s="90"/>
      <c r="N12" s="90"/>
      <c r="O12" s="90"/>
    </row>
    <row r="13" spans="1:15" ht="52.5" customHeight="1">
      <c r="A13" s="116" t="s">
        <v>85</v>
      </c>
      <c r="B13" s="116" t="s">
        <v>86</v>
      </c>
      <c r="C13" s="90">
        <v>5385670</v>
      </c>
      <c r="D13" s="90">
        <v>1722670</v>
      </c>
      <c r="E13" s="90">
        <v>1722670</v>
      </c>
      <c r="F13" s="90"/>
      <c r="G13" s="90"/>
      <c r="H13" s="90"/>
      <c r="I13" s="90"/>
      <c r="J13" s="90">
        <v>3663000</v>
      </c>
      <c r="K13" s="90">
        <v>3663000</v>
      </c>
      <c r="L13" s="90"/>
      <c r="M13" s="90"/>
      <c r="N13" s="90"/>
      <c r="O13" s="90"/>
    </row>
    <row r="14" spans="1:15" ht="52.5" customHeight="1">
      <c r="A14" s="117" t="s">
        <v>87</v>
      </c>
      <c r="B14" s="117" t="s">
        <v>88</v>
      </c>
      <c r="C14" s="90">
        <v>5385670</v>
      </c>
      <c r="D14" s="90">
        <v>1722670</v>
      </c>
      <c r="E14" s="90">
        <v>1722670</v>
      </c>
      <c r="F14" s="90"/>
      <c r="G14" s="90"/>
      <c r="H14" s="90"/>
      <c r="I14" s="90"/>
      <c r="J14" s="90">
        <v>3663000</v>
      </c>
      <c r="K14" s="90">
        <v>3663000</v>
      </c>
      <c r="L14" s="90"/>
      <c r="M14" s="90"/>
      <c r="N14" s="90"/>
      <c r="O14" s="90"/>
    </row>
    <row r="15" spans="1:15" ht="52.5" customHeight="1">
      <c r="A15" s="116" t="s">
        <v>89</v>
      </c>
      <c r="B15" s="116" t="s">
        <v>90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spans="1:15" ht="52.5" customHeight="1">
      <c r="A16" s="117" t="s">
        <v>91</v>
      </c>
      <c r="B16" s="117" t="s">
        <v>92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</row>
    <row r="17" spans="1:15" ht="52.5" customHeight="1">
      <c r="A17" s="116" t="s">
        <v>93</v>
      </c>
      <c r="B17" s="116" t="s">
        <v>94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pans="1:15" ht="52.5" customHeight="1">
      <c r="A18" s="117" t="s">
        <v>95</v>
      </c>
      <c r="B18" s="117" t="s">
        <v>96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pans="1:15" ht="52.5" customHeight="1">
      <c r="A19" s="116" t="s">
        <v>97</v>
      </c>
      <c r="B19" s="116" t="s">
        <v>98</v>
      </c>
      <c r="C19" s="90">
        <v>137324.57999999999</v>
      </c>
      <c r="D19" s="90">
        <v>137324.57999999999</v>
      </c>
      <c r="E19" s="90">
        <v>137324.57999999999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0" spans="1:15" ht="52.5" customHeight="1">
      <c r="A20" s="117" t="s">
        <v>99</v>
      </c>
      <c r="B20" s="117" t="s">
        <v>100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</row>
    <row r="21" spans="1:15" ht="52.5" customHeight="1">
      <c r="A21" s="117" t="s">
        <v>101</v>
      </c>
      <c r="B21" s="117" t="s">
        <v>102</v>
      </c>
      <c r="C21" s="90">
        <v>119118.6</v>
      </c>
      <c r="D21" s="90">
        <v>119118.6</v>
      </c>
      <c r="E21" s="90">
        <v>119118.6</v>
      </c>
      <c r="F21" s="90"/>
      <c r="G21" s="90"/>
      <c r="H21" s="90"/>
      <c r="I21" s="90"/>
      <c r="J21" s="90"/>
      <c r="K21" s="90"/>
      <c r="L21" s="90"/>
      <c r="M21" s="90"/>
      <c r="N21" s="90"/>
      <c r="O21" s="90"/>
    </row>
    <row r="22" spans="1:15" ht="52.5" customHeight="1">
      <c r="A22" s="117" t="s">
        <v>103</v>
      </c>
      <c r="B22" s="117" t="s">
        <v>104</v>
      </c>
      <c r="C22" s="90">
        <v>18205.98</v>
      </c>
      <c r="D22" s="90">
        <v>18205.98</v>
      </c>
      <c r="E22" s="90">
        <v>18205.98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spans="1:15" ht="52.5" customHeight="1">
      <c r="A23" s="115" t="s">
        <v>105</v>
      </c>
      <c r="B23" s="115" t="s">
        <v>106</v>
      </c>
      <c r="C23" s="90">
        <v>190589.76</v>
      </c>
      <c r="D23" s="90">
        <v>190589.76</v>
      </c>
      <c r="E23" s="90">
        <v>190589.76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5" ht="52.5" customHeight="1">
      <c r="A24" s="116" t="s">
        <v>107</v>
      </c>
      <c r="B24" s="116" t="s">
        <v>108</v>
      </c>
      <c r="C24" s="90">
        <v>190589.76</v>
      </c>
      <c r="D24" s="90">
        <v>190589.76</v>
      </c>
      <c r="E24" s="90">
        <v>190589.76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1:15" ht="52.5" customHeight="1">
      <c r="A25" s="117" t="s">
        <v>109</v>
      </c>
      <c r="B25" s="117" t="s">
        <v>110</v>
      </c>
      <c r="C25" s="90">
        <v>190589.76</v>
      </c>
      <c r="D25" s="90">
        <v>190589.76</v>
      </c>
      <c r="E25" s="90">
        <v>190589.76</v>
      </c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1:15" ht="30" customHeight="1">
      <c r="A26" s="145" t="s">
        <v>30</v>
      </c>
      <c r="B26" s="145"/>
      <c r="C26" s="90">
        <v>5977288.4199999999</v>
      </c>
      <c r="D26" s="90">
        <v>2314288.42</v>
      </c>
      <c r="E26" s="90">
        <v>2314288.42</v>
      </c>
      <c r="F26" s="90"/>
      <c r="G26" s="90"/>
      <c r="H26" s="90"/>
      <c r="I26" s="90"/>
      <c r="J26" s="90">
        <v>3663000</v>
      </c>
      <c r="K26" s="90">
        <v>3663000</v>
      </c>
      <c r="L26" s="90"/>
      <c r="M26" s="90"/>
      <c r="N26" s="90"/>
      <c r="O26" s="90"/>
    </row>
  </sheetData>
  <mergeCells count="13">
    <mergeCell ref="A26:B26"/>
    <mergeCell ref="A4:A5"/>
    <mergeCell ref="B4:B5"/>
    <mergeCell ref="C4:C5"/>
    <mergeCell ref="G4:G5"/>
    <mergeCell ref="N1:O1"/>
    <mergeCell ref="A2:O2"/>
    <mergeCell ref="A3:F3"/>
    <mergeCell ref="N3:O3"/>
    <mergeCell ref="D4:F4"/>
    <mergeCell ref="J4:O4"/>
    <mergeCell ref="H4:H5"/>
    <mergeCell ref="I4:I5"/>
  </mergeCells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6"/>
  <sheetViews>
    <sheetView showZeros="0" workbookViewId="0"/>
  </sheetViews>
  <sheetFormatPr defaultColWidth="9.140625" defaultRowHeight="14.25" customHeight="1"/>
  <cols>
    <col min="1" max="1" width="32.7109375" customWidth="1"/>
    <col min="2" max="2" width="23.85546875" customWidth="1"/>
    <col min="3" max="3" width="35.42578125" customWidth="1"/>
    <col min="4" max="4" width="36.42578125" customWidth="1"/>
  </cols>
  <sheetData>
    <row r="1" spans="1:4" ht="17.25" customHeight="1">
      <c r="A1" s="105"/>
      <c r="B1" s="105"/>
      <c r="C1" s="105"/>
      <c r="D1" s="62" t="s">
        <v>111</v>
      </c>
    </row>
    <row r="2" spans="1:4" ht="30.75" customHeight="1">
      <c r="A2" s="146" t="str">
        <f>"2025"&amp;"年财政拨款收支预算总表"</f>
        <v>2025年财政拨款收支预算总表</v>
      </c>
      <c r="B2" s="146"/>
      <c r="C2" s="146"/>
      <c r="D2" s="146"/>
    </row>
    <row r="3" spans="1:4" ht="18.75" customHeight="1">
      <c r="A3" s="129" t="str">
        <f>"单位名称："&amp;"梁河县大厂中心卫生院"</f>
        <v>单位名称：梁河县大厂中心卫生院</v>
      </c>
      <c r="B3" s="147"/>
      <c r="C3" s="106"/>
      <c r="D3" s="63" t="s">
        <v>1</v>
      </c>
    </row>
    <row r="4" spans="1:4" ht="19.5" customHeight="1">
      <c r="A4" s="136" t="s">
        <v>112</v>
      </c>
      <c r="B4" s="148"/>
      <c r="C4" s="136" t="s">
        <v>113</v>
      </c>
      <c r="D4" s="148"/>
    </row>
    <row r="5" spans="1:4" ht="21.75" customHeight="1">
      <c r="A5" s="149" t="s">
        <v>114</v>
      </c>
      <c r="B5" s="138" t="s">
        <v>5</v>
      </c>
      <c r="C5" s="149" t="s">
        <v>115</v>
      </c>
      <c r="D5" s="138" t="s">
        <v>5</v>
      </c>
    </row>
    <row r="6" spans="1:4" ht="17.25" customHeight="1">
      <c r="A6" s="140"/>
      <c r="B6" s="150"/>
      <c r="C6" s="140"/>
      <c r="D6" s="150"/>
    </row>
    <row r="7" spans="1:4" ht="19.5" customHeight="1">
      <c r="A7" s="60" t="s">
        <v>116</v>
      </c>
      <c r="B7" s="15">
        <v>2314288.42</v>
      </c>
      <c r="C7" s="60" t="s">
        <v>117</v>
      </c>
      <c r="D7" s="15">
        <v>2314288.42</v>
      </c>
    </row>
    <row r="8" spans="1:4" ht="19.5" customHeight="1">
      <c r="A8" s="60" t="s">
        <v>118</v>
      </c>
      <c r="B8" s="15">
        <v>2314288.42</v>
      </c>
      <c r="C8" s="107" t="s">
        <v>119</v>
      </c>
      <c r="D8" s="15"/>
    </row>
    <row r="9" spans="1:4" ht="19.5" customHeight="1">
      <c r="A9" s="108" t="s">
        <v>120</v>
      </c>
      <c r="B9" s="15"/>
      <c r="C9" s="107" t="s">
        <v>121</v>
      </c>
      <c r="D9" s="15"/>
    </row>
    <row r="10" spans="1:4" ht="19.5" customHeight="1">
      <c r="A10" s="108" t="s">
        <v>122</v>
      </c>
      <c r="B10" s="15"/>
      <c r="C10" s="107" t="s">
        <v>123</v>
      </c>
      <c r="D10" s="15"/>
    </row>
    <row r="11" spans="1:4" ht="19.5" customHeight="1">
      <c r="A11" s="108" t="s">
        <v>124</v>
      </c>
      <c r="B11" s="15"/>
      <c r="C11" s="107" t="s">
        <v>125</v>
      </c>
      <c r="D11" s="15"/>
    </row>
    <row r="12" spans="1:4" ht="19.5" customHeight="1">
      <c r="A12" s="108" t="s">
        <v>118</v>
      </c>
      <c r="B12" s="15"/>
      <c r="C12" s="107" t="s">
        <v>126</v>
      </c>
      <c r="D12" s="15"/>
    </row>
    <row r="13" spans="1:4" ht="19.5" customHeight="1">
      <c r="A13" s="108" t="s">
        <v>120</v>
      </c>
      <c r="B13" s="15"/>
      <c r="C13" s="107" t="s">
        <v>127</v>
      </c>
      <c r="D13" s="15"/>
    </row>
    <row r="14" spans="1:4" ht="19.5" customHeight="1">
      <c r="A14" s="108" t="s">
        <v>122</v>
      </c>
      <c r="B14" s="15"/>
      <c r="C14" s="107" t="s">
        <v>128</v>
      </c>
      <c r="D14" s="15"/>
    </row>
    <row r="15" spans="1:4" ht="19.5" customHeight="1">
      <c r="A15" s="109"/>
      <c r="B15" s="15"/>
      <c r="C15" s="107" t="s">
        <v>129</v>
      </c>
      <c r="D15" s="15">
        <v>263704.08</v>
      </c>
    </row>
    <row r="16" spans="1:4" ht="19.5" customHeight="1">
      <c r="A16" s="109"/>
      <c r="B16" s="15"/>
      <c r="C16" s="107" t="s">
        <v>130</v>
      </c>
      <c r="D16" s="15">
        <v>1859994.58</v>
      </c>
    </row>
    <row r="17" spans="1:4" ht="19.5" customHeight="1">
      <c r="A17" s="109"/>
      <c r="B17" s="15"/>
      <c r="C17" s="107" t="s">
        <v>131</v>
      </c>
      <c r="D17" s="15"/>
    </row>
    <row r="18" spans="1:4" ht="19.5" customHeight="1">
      <c r="A18" s="109"/>
      <c r="B18" s="15"/>
      <c r="C18" s="107" t="s">
        <v>132</v>
      </c>
      <c r="D18" s="15"/>
    </row>
    <row r="19" spans="1:4" ht="19.5" customHeight="1">
      <c r="A19" s="109"/>
      <c r="B19" s="15"/>
      <c r="C19" s="107" t="s">
        <v>133</v>
      </c>
      <c r="D19" s="15"/>
    </row>
    <row r="20" spans="1:4" ht="19.5" customHeight="1">
      <c r="A20" s="60"/>
      <c r="B20" s="15"/>
      <c r="C20" s="107" t="s">
        <v>134</v>
      </c>
      <c r="D20" s="15"/>
    </row>
    <row r="21" spans="1:4" ht="19.5" customHeight="1">
      <c r="A21" s="60"/>
      <c r="B21" s="15"/>
      <c r="C21" s="60" t="s">
        <v>135</v>
      </c>
      <c r="D21" s="15"/>
    </row>
    <row r="22" spans="1:4" ht="19.5" customHeight="1">
      <c r="A22" s="60"/>
      <c r="B22" s="15"/>
      <c r="C22" s="60" t="s">
        <v>136</v>
      </c>
      <c r="D22" s="15"/>
    </row>
    <row r="23" spans="1:4" ht="19.5" customHeight="1">
      <c r="A23" s="60"/>
      <c r="B23" s="15"/>
      <c r="C23" s="60" t="s">
        <v>137</v>
      </c>
      <c r="D23" s="15"/>
    </row>
    <row r="24" spans="1:4" ht="19.5" customHeight="1">
      <c r="A24" s="60"/>
      <c r="B24" s="15"/>
      <c r="C24" s="60" t="s">
        <v>138</v>
      </c>
      <c r="D24" s="15"/>
    </row>
    <row r="25" spans="1:4" ht="19.5" customHeight="1">
      <c r="A25" s="60"/>
      <c r="B25" s="15"/>
      <c r="C25" s="60" t="s">
        <v>139</v>
      </c>
      <c r="D25" s="15"/>
    </row>
    <row r="26" spans="1:4" ht="19.5" customHeight="1">
      <c r="A26" s="107"/>
      <c r="B26" s="15"/>
      <c r="C26" s="60" t="s">
        <v>140</v>
      </c>
      <c r="D26" s="15">
        <v>190589.76</v>
      </c>
    </row>
    <row r="27" spans="1:4" ht="19.5" customHeight="1">
      <c r="A27" s="60"/>
      <c r="B27" s="15"/>
      <c r="C27" s="60" t="s">
        <v>141</v>
      </c>
      <c r="D27" s="15"/>
    </row>
    <row r="28" spans="1:4" ht="14.25" customHeight="1">
      <c r="A28" s="60"/>
      <c r="B28" s="15"/>
      <c r="C28" s="108" t="s">
        <v>142</v>
      </c>
      <c r="D28" s="15"/>
    </row>
    <row r="29" spans="1:4" ht="19.5" customHeight="1">
      <c r="A29" s="60"/>
      <c r="B29" s="15"/>
      <c r="C29" s="60" t="s">
        <v>143</v>
      </c>
      <c r="D29" s="15"/>
    </row>
    <row r="30" spans="1:4" ht="19.5" customHeight="1">
      <c r="A30" s="107"/>
      <c r="B30" s="15"/>
      <c r="C30" s="60" t="s">
        <v>144</v>
      </c>
      <c r="D30" s="15"/>
    </row>
    <row r="31" spans="1:4" ht="18" customHeight="1">
      <c r="A31" s="107"/>
      <c r="B31" s="15"/>
      <c r="C31" s="60" t="s">
        <v>145</v>
      </c>
      <c r="D31" s="15"/>
    </row>
    <row r="32" spans="1:4" ht="18" customHeight="1">
      <c r="A32" s="107"/>
      <c r="B32" s="15"/>
      <c r="C32" s="108" t="s">
        <v>146</v>
      </c>
      <c r="D32" s="15"/>
    </row>
    <row r="33" spans="1:4" ht="18" customHeight="1">
      <c r="A33" s="107"/>
      <c r="B33" s="15"/>
      <c r="C33" s="108" t="s">
        <v>147</v>
      </c>
      <c r="D33" s="15"/>
    </row>
    <row r="34" spans="1:4" ht="19.5" customHeight="1">
      <c r="A34" s="107"/>
      <c r="B34" s="110"/>
      <c r="C34" s="60" t="s">
        <v>148</v>
      </c>
      <c r="D34" s="110"/>
    </row>
    <row r="35" spans="1:4" ht="19.5" customHeight="1">
      <c r="A35" s="107"/>
      <c r="B35" s="15"/>
      <c r="C35" s="60" t="s">
        <v>149</v>
      </c>
      <c r="D35" s="15"/>
    </row>
    <row r="36" spans="1:4" ht="19.5" customHeight="1">
      <c r="A36" s="111" t="s">
        <v>24</v>
      </c>
      <c r="B36" s="15">
        <v>2314288.42</v>
      </c>
      <c r="C36" s="111" t="s">
        <v>25</v>
      </c>
      <c r="D36" s="15">
        <v>2314288.42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1"/>
  <sheetViews>
    <sheetView showZeros="0" workbookViewId="0"/>
  </sheetViews>
  <sheetFormatPr defaultColWidth="10.28515625" defaultRowHeight="15" customHeight="1" outlineLevelRow="2"/>
  <cols>
    <col min="1" max="1" width="26.28515625" customWidth="1"/>
    <col min="2" max="2" width="24.5703125" customWidth="1"/>
    <col min="3" max="7" width="19.28515625" customWidth="1"/>
  </cols>
  <sheetData>
    <row r="1" spans="1:7" ht="18.75" customHeight="1">
      <c r="A1" s="82"/>
      <c r="B1" s="82"/>
      <c r="C1" s="82"/>
      <c r="D1" s="82"/>
      <c r="E1" s="82"/>
      <c r="F1" s="82"/>
      <c r="G1" s="85" t="s">
        <v>150</v>
      </c>
    </row>
    <row r="2" spans="1:7" ht="33" customHeight="1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spans="1:7" ht="18.75" customHeight="1">
      <c r="A3" s="152" t="str">
        <f>"单位名称："&amp;"梁河县大厂中心卫生院"</f>
        <v>单位名称：梁河县大厂中心卫生院</v>
      </c>
      <c r="B3" s="152"/>
      <c r="C3" s="153"/>
      <c r="D3" s="82"/>
      <c r="E3" s="82"/>
      <c r="F3" s="82"/>
      <c r="G3" s="85" t="s">
        <v>1</v>
      </c>
    </row>
    <row r="4" spans="1:7" ht="18.75" customHeight="1">
      <c r="A4" s="154" t="s">
        <v>151</v>
      </c>
      <c r="B4" s="154"/>
      <c r="C4" s="154" t="s">
        <v>30</v>
      </c>
      <c r="D4" s="154" t="s">
        <v>52</v>
      </c>
      <c r="E4" s="154"/>
      <c r="F4" s="154"/>
      <c r="G4" s="154" t="s">
        <v>53</v>
      </c>
    </row>
    <row r="5" spans="1:7" ht="18.75" customHeight="1">
      <c r="A5" s="100" t="s">
        <v>48</v>
      </c>
      <c r="B5" s="100" t="s">
        <v>49</v>
      </c>
      <c r="C5" s="154"/>
      <c r="D5" s="100" t="s">
        <v>33</v>
      </c>
      <c r="E5" s="100" t="s">
        <v>152</v>
      </c>
      <c r="F5" s="100" t="s">
        <v>153</v>
      </c>
      <c r="G5" s="154"/>
    </row>
    <row r="6" spans="1:7" ht="18.75" customHeight="1">
      <c r="A6" s="100" t="s">
        <v>59</v>
      </c>
      <c r="B6" s="100" t="s">
        <v>60</v>
      </c>
      <c r="C6" s="100" t="s">
        <v>61</v>
      </c>
      <c r="D6" s="100" t="s">
        <v>62</v>
      </c>
      <c r="E6" s="100" t="s">
        <v>63</v>
      </c>
      <c r="F6" s="100" t="s">
        <v>64</v>
      </c>
      <c r="G6" s="100" t="s">
        <v>65</v>
      </c>
    </row>
    <row r="7" spans="1:7" ht="18.75" customHeight="1">
      <c r="A7" s="101" t="s">
        <v>74</v>
      </c>
      <c r="B7" s="101" t="s">
        <v>75</v>
      </c>
      <c r="C7" s="102">
        <v>263704.08</v>
      </c>
      <c r="D7" s="102">
        <v>263704.08</v>
      </c>
      <c r="E7" s="102">
        <v>263704.08</v>
      </c>
      <c r="F7" s="102"/>
      <c r="G7" s="102"/>
    </row>
    <row r="8" spans="1:7" ht="18.75" customHeight="1" outlineLevel="1">
      <c r="A8" s="103" t="s">
        <v>76</v>
      </c>
      <c r="B8" s="103" t="s">
        <v>77</v>
      </c>
      <c r="C8" s="102">
        <v>254119.67999999999</v>
      </c>
      <c r="D8" s="102">
        <v>254119.67999999999</v>
      </c>
      <c r="E8" s="102">
        <v>254119.67999999999</v>
      </c>
      <c r="F8" s="102"/>
      <c r="G8" s="102"/>
    </row>
    <row r="9" spans="1:7" ht="18.75" customHeight="1" outlineLevel="2">
      <c r="A9" s="104" t="s">
        <v>78</v>
      </c>
      <c r="B9" s="104" t="s">
        <v>79</v>
      </c>
      <c r="C9" s="102">
        <v>254119.67999999999</v>
      </c>
      <c r="D9" s="102">
        <v>254119.67999999999</v>
      </c>
      <c r="E9" s="102">
        <v>254119.67999999999</v>
      </c>
      <c r="F9" s="102"/>
      <c r="G9" s="102"/>
    </row>
    <row r="10" spans="1:7" ht="18.75" customHeight="1" outlineLevel="1">
      <c r="A10" s="103" t="s">
        <v>80</v>
      </c>
      <c r="B10" s="103" t="s">
        <v>81</v>
      </c>
      <c r="C10" s="102">
        <v>9584.4</v>
      </c>
      <c r="D10" s="102">
        <v>9584.4</v>
      </c>
      <c r="E10" s="102">
        <v>9584.4</v>
      </c>
      <c r="F10" s="102"/>
      <c r="G10" s="102"/>
    </row>
    <row r="11" spans="1:7" ht="18.75" customHeight="1" outlineLevel="2">
      <c r="A11" s="104" t="s">
        <v>82</v>
      </c>
      <c r="B11" s="104" t="s">
        <v>81</v>
      </c>
      <c r="C11" s="102">
        <v>9584.4</v>
      </c>
      <c r="D11" s="102">
        <v>9584.4</v>
      </c>
      <c r="E11" s="102">
        <v>9584.4</v>
      </c>
      <c r="F11" s="102"/>
      <c r="G11" s="102"/>
    </row>
    <row r="12" spans="1:7" ht="18.75" customHeight="1">
      <c r="A12" s="101" t="s">
        <v>83</v>
      </c>
      <c r="B12" s="101" t="s">
        <v>84</v>
      </c>
      <c r="C12" s="102">
        <v>1859994.58</v>
      </c>
      <c r="D12" s="102">
        <v>1859994.58</v>
      </c>
      <c r="E12" s="102">
        <v>1859994.58</v>
      </c>
      <c r="F12" s="102"/>
      <c r="G12" s="102"/>
    </row>
    <row r="13" spans="1:7" ht="18.75" customHeight="1" outlineLevel="1">
      <c r="A13" s="103" t="s">
        <v>85</v>
      </c>
      <c r="B13" s="103" t="s">
        <v>86</v>
      </c>
      <c r="C13" s="102">
        <v>1722670</v>
      </c>
      <c r="D13" s="102">
        <v>1722670</v>
      </c>
      <c r="E13" s="102">
        <v>1722670</v>
      </c>
      <c r="F13" s="102"/>
      <c r="G13" s="102"/>
    </row>
    <row r="14" spans="1:7" ht="18.75" customHeight="1" outlineLevel="2">
      <c r="A14" s="104" t="s">
        <v>87</v>
      </c>
      <c r="B14" s="104" t="s">
        <v>88</v>
      </c>
      <c r="C14" s="102">
        <v>1722670</v>
      </c>
      <c r="D14" s="102">
        <v>1722670</v>
      </c>
      <c r="E14" s="102">
        <v>1722670</v>
      </c>
      <c r="F14" s="102"/>
      <c r="G14" s="102"/>
    </row>
    <row r="15" spans="1:7" ht="18.75" customHeight="1" outlineLevel="1">
      <c r="A15" s="103" t="s">
        <v>97</v>
      </c>
      <c r="B15" s="103" t="s">
        <v>98</v>
      </c>
      <c r="C15" s="102">
        <v>137324.57999999999</v>
      </c>
      <c r="D15" s="102">
        <v>137324.57999999999</v>
      </c>
      <c r="E15" s="102">
        <v>137324.57999999999</v>
      </c>
      <c r="F15" s="102"/>
      <c r="G15" s="102"/>
    </row>
    <row r="16" spans="1:7" ht="18.75" customHeight="1" outlineLevel="2">
      <c r="A16" s="104" t="s">
        <v>101</v>
      </c>
      <c r="B16" s="104" t="s">
        <v>102</v>
      </c>
      <c r="C16" s="102">
        <v>119118.6</v>
      </c>
      <c r="D16" s="102">
        <v>119118.6</v>
      </c>
      <c r="E16" s="102">
        <v>119118.6</v>
      </c>
      <c r="F16" s="102"/>
      <c r="G16" s="102"/>
    </row>
    <row r="17" spans="1:7" ht="18.75" customHeight="1" outlineLevel="2">
      <c r="A17" s="104" t="s">
        <v>103</v>
      </c>
      <c r="B17" s="104" t="s">
        <v>104</v>
      </c>
      <c r="C17" s="102">
        <v>18205.98</v>
      </c>
      <c r="D17" s="102">
        <v>18205.98</v>
      </c>
      <c r="E17" s="102">
        <v>18205.98</v>
      </c>
      <c r="F17" s="102"/>
      <c r="G17" s="102"/>
    </row>
    <row r="18" spans="1:7" ht="18.75" customHeight="1">
      <c r="A18" s="101" t="s">
        <v>105</v>
      </c>
      <c r="B18" s="101" t="s">
        <v>106</v>
      </c>
      <c r="C18" s="102">
        <v>190589.76</v>
      </c>
      <c r="D18" s="102">
        <v>190589.76</v>
      </c>
      <c r="E18" s="102">
        <v>190589.76</v>
      </c>
      <c r="F18" s="102"/>
      <c r="G18" s="102"/>
    </row>
    <row r="19" spans="1:7" ht="18.75" customHeight="1" outlineLevel="1">
      <c r="A19" s="103" t="s">
        <v>107</v>
      </c>
      <c r="B19" s="103" t="s">
        <v>108</v>
      </c>
      <c r="C19" s="102">
        <v>190589.76</v>
      </c>
      <c r="D19" s="102">
        <v>190589.76</v>
      </c>
      <c r="E19" s="102">
        <v>190589.76</v>
      </c>
      <c r="F19" s="102"/>
      <c r="G19" s="102"/>
    </row>
    <row r="20" spans="1:7" ht="18.75" customHeight="1" outlineLevel="2">
      <c r="A20" s="104" t="s">
        <v>109</v>
      </c>
      <c r="B20" s="104" t="s">
        <v>110</v>
      </c>
      <c r="C20" s="102">
        <v>190589.76</v>
      </c>
      <c r="D20" s="102">
        <v>190589.76</v>
      </c>
      <c r="E20" s="102">
        <v>190589.76</v>
      </c>
      <c r="F20" s="102"/>
      <c r="G20" s="102"/>
    </row>
    <row r="21" spans="1:7" ht="18.75" customHeight="1">
      <c r="A21" s="154" t="s">
        <v>30</v>
      </c>
      <c r="B21" s="154"/>
      <c r="C21" s="102">
        <v>2314288.42</v>
      </c>
      <c r="D21" s="102">
        <v>2314288.42</v>
      </c>
      <c r="E21" s="102">
        <v>2314288.42</v>
      </c>
      <c r="F21" s="102"/>
      <c r="G21" s="102"/>
    </row>
  </sheetData>
  <mergeCells count="7">
    <mergeCell ref="A2:G2"/>
    <mergeCell ref="A3:C3"/>
    <mergeCell ref="A4:B4"/>
    <mergeCell ref="D4:F4"/>
    <mergeCell ref="A21:B21"/>
    <mergeCell ref="C4:C5"/>
    <mergeCell ref="G4:G5"/>
  </mergeCells>
  <phoneticPr fontId="2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8"/>
  <sheetViews>
    <sheetView showZeros="0" workbookViewId="0"/>
  </sheetViews>
  <sheetFormatPr defaultColWidth="9.140625" defaultRowHeight="14.25" customHeight="1"/>
  <cols>
    <col min="1" max="1" width="28.140625" customWidth="1"/>
    <col min="2" max="2" width="18.28515625" customWidth="1"/>
    <col min="3" max="3" width="17.28515625" customWidth="1"/>
    <col min="4" max="4" width="21.5703125" customWidth="1"/>
    <col min="5" max="5" width="19.7109375" customWidth="1"/>
    <col min="6" max="6" width="18.7109375" customWidth="1"/>
  </cols>
  <sheetData>
    <row r="1" spans="1:6" ht="14.25" customHeight="1">
      <c r="A1" s="93"/>
      <c r="B1" s="93"/>
      <c r="C1" s="94"/>
      <c r="D1" s="1"/>
      <c r="E1" s="1"/>
      <c r="F1" s="95" t="s">
        <v>154</v>
      </c>
    </row>
    <row r="2" spans="1:6" ht="33.75" customHeight="1">
      <c r="A2" s="155" t="str">
        <f>"2025"&amp;"年一般公共预算“三公”经费支出预算表"</f>
        <v>2025年一般公共预算“三公”经费支出预算表</v>
      </c>
      <c r="B2" s="155"/>
      <c r="C2" s="155"/>
      <c r="D2" s="155"/>
      <c r="E2" s="155"/>
      <c r="F2" s="155"/>
    </row>
    <row r="3" spans="1:6" ht="21.75" customHeight="1">
      <c r="A3" s="156" t="str">
        <f>"单位名称："&amp;"梁河县大厂中心卫生院"</f>
        <v>单位名称：梁河县大厂中心卫生院</v>
      </c>
      <c r="B3" s="157"/>
      <c r="C3" s="158"/>
      <c r="D3" s="159"/>
      <c r="E3" s="1"/>
      <c r="F3" s="95" t="s">
        <v>27</v>
      </c>
    </row>
    <row r="4" spans="1:6" ht="19.5" customHeight="1">
      <c r="A4" s="138" t="s">
        <v>155</v>
      </c>
      <c r="B4" s="149" t="s">
        <v>156</v>
      </c>
      <c r="C4" s="136" t="s">
        <v>157</v>
      </c>
      <c r="D4" s="133"/>
      <c r="E4" s="148"/>
      <c r="F4" s="149" t="s">
        <v>158</v>
      </c>
    </row>
    <row r="5" spans="1:6" ht="19.5" customHeight="1">
      <c r="A5" s="150"/>
      <c r="B5" s="140"/>
      <c r="C5" s="20" t="s">
        <v>33</v>
      </c>
      <c r="D5" s="20" t="s">
        <v>159</v>
      </c>
      <c r="E5" s="20" t="s">
        <v>160</v>
      </c>
      <c r="F5" s="140"/>
    </row>
    <row r="6" spans="1:6" ht="18.75" customHeight="1">
      <c r="A6" s="96">
        <v>1</v>
      </c>
      <c r="B6" s="96">
        <v>2</v>
      </c>
      <c r="C6" s="97">
        <v>3</v>
      </c>
      <c r="D6" s="96">
        <v>4</v>
      </c>
      <c r="E6" s="96">
        <v>5</v>
      </c>
      <c r="F6" s="96">
        <v>6</v>
      </c>
    </row>
    <row r="7" spans="1:6" ht="24.75" customHeight="1">
      <c r="A7" s="98"/>
      <c r="B7" s="98"/>
      <c r="C7" s="99"/>
      <c r="D7" s="98"/>
      <c r="E7" s="98"/>
      <c r="F7" s="98"/>
    </row>
    <row r="8" spans="1:6" ht="14.25" customHeight="1">
      <c r="A8" s="160" t="s">
        <v>161</v>
      </c>
      <c r="B8" s="161"/>
      <c r="C8" s="161"/>
      <c r="D8" s="161"/>
      <c r="E8" s="161"/>
      <c r="F8" s="161"/>
    </row>
  </sheetData>
  <mergeCells count="7">
    <mergeCell ref="A2:F2"/>
    <mergeCell ref="A3:D3"/>
    <mergeCell ref="C4:E4"/>
    <mergeCell ref="A8:F8"/>
    <mergeCell ref="A4:A5"/>
    <mergeCell ref="B4:B5"/>
    <mergeCell ref="F4:F5"/>
  </mergeCells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29"/>
  <sheetViews>
    <sheetView showZeros="0" workbookViewId="0"/>
  </sheetViews>
  <sheetFormatPr defaultColWidth="10.28515625" defaultRowHeight="15" customHeight="1" outlineLevelRow="1"/>
  <cols>
    <col min="1" max="2" width="12.42578125" customWidth="1"/>
    <col min="3" max="3" width="10.85546875" customWidth="1"/>
    <col min="4" max="4" width="6" customWidth="1"/>
    <col min="5" max="5" width="10.5703125" customWidth="1"/>
    <col min="6" max="6" width="5.5703125" customWidth="1"/>
    <col min="7" max="7" width="8.7109375" customWidth="1"/>
    <col min="8" max="8" width="12.85546875" customWidth="1"/>
    <col min="9" max="9" width="12.28515625" customWidth="1"/>
    <col min="10" max="11" width="6" customWidth="1"/>
    <col min="12" max="12" width="12.28515625" customWidth="1"/>
    <col min="13" max="13" width="3.7109375" customWidth="1"/>
    <col min="14" max="14" width="5" customWidth="1"/>
    <col min="15" max="15" width="5.7109375" customWidth="1"/>
    <col min="16" max="16" width="6.5703125" customWidth="1"/>
    <col min="17" max="17" width="4.7109375" customWidth="1"/>
    <col min="18" max="18" width="4.28515625" customWidth="1"/>
    <col min="19" max="23" width="4.7109375" customWidth="1"/>
  </cols>
  <sheetData>
    <row r="1" spans="1:23" ht="18.7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162" t="s">
        <v>162</v>
      </c>
      <c r="U1" s="162"/>
      <c r="V1" s="162"/>
      <c r="W1" s="162"/>
    </row>
    <row r="2" spans="1:23" ht="45.75" customHeight="1">
      <c r="A2" s="163" t="s">
        <v>163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18.75" customHeight="1">
      <c r="A3" s="164" t="str">
        <f>"单位名称："&amp;"梁河县大厂中心卫生院"</f>
        <v>单位名称：梁河县大厂中心卫生院</v>
      </c>
      <c r="B3" s="164"/>
      <c r="C3" s="164"/>
      <c r="D3" s="164"/>
      <c r="E3" s="164"/>
      <c r="F3" s="164"/>
      <c r="G3" s="164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162" t="s">
        <v>27</v>
      </c>
      <c r="U3" s="162"/>
      <c r="V3" s="162"/>
      <c r="W3" s="162"/>
    </row>
    <row r="4" spans="1:23" ht="18.75" customHeight="1">
      <c r="A4" s="165" t="s">
        <v>164</v>
      </c>
      <c r="B4" s="165" t="s">
        <v>165</v>
      </c>
      <c r="C4" s="165" t="s">
        <v>166</v>
      </c>
      <c r="D4" s="165" t="s">
        <v>167</v>
      </c>
      <c r="E4" s="165" t="s">
        <v>168</v>
      </c>
      <c r="F4" s="165" t="s">
        <v>169</v>
      </c>
      <c r="G4" s="165" t="s">
        <v>170</v>
      </c>
      <c r="H4" s="165" t="s">
        <v>171</v>
      </c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28.35" customHeight="1">
      <c r="A5" s="165"/>
      <c r="B5" s="165"/>
      <c r="C5" s="165"/>
      <c r="D5" s="165"/>
      <c r="E5" s="165"/>
      <c r="F5" s="165"/>
      <c r="G5" s="165"/>
      <c r="H5" s="165" t="s">
        <v>172</v>
      </c>
      <c r="I5" s="165" t="s">
        <v>34</v>
      </c>
      <c r="J5" s="165" t="s">
        <v>173</v>
      </c>
      <c r="K5" s="165" t="s">
        <v>174</v>
      </c>
      <c r="L5" s="165" t="s">
        <v>175</v>
      </c>
      <c r="M5" s="165" t="s">
        <v>176</v>
      </c>
      <c r="N5" s="165" t="s">
        <v>177</v>
      </c>
      <c r="O5" s="165" t="s">
        <v>35</v>
      </c>
      <c r="P5" s="165" t="s">
        <v>36</v>
      </c>
      <c r="Q5" s="165" t="s">
        <v>37</v>
      </c>
      <c r="R5" s="165" t="s">
        <v>51</v>
      </c>
      <c r="S5" s="165"/>
      <c r="T5" s="165"/>
      <c r="U5" s="165"/>
      <c r="V5" s="165"/>
      <c r="W5" s="165"/>
    </row>
    <row r="6" spans="1:23" ht="24" customHeight="1">
      <c r="A6" s="165"/>
      <c r="B6" s="165"/>
      <c r="C6" s="165"/>
      <c r="D6" s="165"/>
      <c r="E6" s="165"/>
      <c r="F6" s="165"/>
      <c r="G6" s="165"/>
      <c r="H6" s="165"/>
      <c r="I6" s="165" t="s">
        <v>178</v>
      </c>
      <c r="J6" s="165" t="s">
        <v>173</v>
      </c>
      <c r="K6" s="165" t="s">
        <v>174</v>
      </c>
      <c r="L6" s="165" t="s">
        <v>175</v>
      </c>
      <c r="M6" s="165" t="s">
        <v>176</v>
      </c>
      <c r="N6" s="165" t="s">
        <v>34</v>
      </c>
      <c r="O6" s="165" t="s">
        <v>35</v>
      </c>
      <c r="P6" s="165" t="s">
        <v>36</v>
      </c>
      <c r="Q6" s="165"/>
      <c r="R6" s="165" t="s">
        <v>33</v>
      </c>
      <c r="S6" s="165" t="s">
        <v>40</v>
      </c>
      <c r="T6" s="165" t="s">
        <v>41</v>
      </c>
      <c r="U6" s="165" t="s">
        <v>42</v>
      </c>
      <c r="V6" s="165" t="s">
        <v>43</v>
      </c>
      <c r="W6" s="165" t="s">
        <v>44</v>
      </c>
    </row>
    <row r="7" spans="1:23" ht="32.1" customHeight="1">
      <c r="A7" s="165"/>
      <c r="B7" s="165"/>
      <c r="C7" s="165"/>
      <c r="D7" s="165"/>
      <c r="E7" s="165"/>
      <c r="F7" s="165"/>
      <c r="G7" s="165"/>
      <c r="H7" s="165"/>
      <c r="I7" s="165" t="s">
        <v>33</v>
      </c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</row>
    <row r="8" spans="1:23" ht="18.75" customHeight="1">
      <c r="A8" s="92" t="s">
        <v>59</v>
      </c>
      <c r="B8" s="92" t="s">
        <v>60</v>
      </c>
      <c r="C8" s="92" t="s">
        <v>61</v>
      </c>
      <c r="D8" s="92" t="s">
        <v>62</v>
      </c>
      <c r="E8" s="92" t="s">
        <v>63</v>
      </c>
      <c r="F8" s="92" t="s">
        <v>64</v>
      </c>
      <c r="G8" s="92" t="s">
        <v>65</v>
      </c>
      <c r="H8" s="92" t="s">
        <v>66</v>
      </c>
      <c r="I8" s="92" t="s">
        <v>67</v>
      </c>
      <c r="J8" s="92" t="s">
        <v>68</v>
      </c>
      <c r="K8" s="92" t="s">
        <v>69</v>
      </c>
      <c r="L8" s="92" t="s">
        <v>70</v>
      </c>
      <c r="M8" s="92" t="s">
        <v>71</v>
      </c>
      <c r="N8" s="92" t="s">
        <v>72</v>
      </c>
      <c r="O8" s="92" t="s">
        <v>73</v>
      </c>
      <c r="P8" s="92" t="s">
        <v>179</v>
      </c>
      <c r="Q8" s="92" t="s">
        <v>180</v>
      </c>
      <c r="R8" s="92" t="s">
        <v>181</v>
      </c>
      <c r="S8" s="92" t="s">
        <v>182</v>
      </c>
      <c r="T8" s="92" t="s">
        <v>183</v>
      </c>
      <c r="U8" s="92" t="s">
        <v>184</v>
      </c>
      <c r="V8" s="92" t="s">
        <v>185</v>
      </c>
      <c r="W8" s="92" t="s">
        <v>186</v>
      </c>
    </row>
    <row r="9" spans="1:23" ht="53.25" customHeight="1">
      <c r="A9" s="88" t="s">
        <v>46</v>
      </c>
      <c r="B9" s="88"/>
      <c r="C9" s="88"/>
      <c r="D9" s="88"/>
      <c r="E9" s="88"/>
      <c r="F9" s="88"/>
      <c r="G9" s="88"/>
      <c r="H9" s="90">
        <v>3197288.42</v>
      </c>
      <c r="I9" s="90">
        <v>2314288.42</v>
      </c>
      <c r="J9" s="90"/>
      <c r="K9" s="90"/>
      <c r="L9" s="90">
        <v>2314288.42</v>
      </c>
      <c r="M9" s="90"/>
      <c r="N9" s="90"/>
      <c r="O9" s="90"/>
      <c r="P9" s="90"/>
      <c r="Q9" s="90"/>
      <c r="R9" s="90">
        <v>883000</v>
      </c>
      <c r="S9" s="90">
        <v>883000</v>
      </c>
      <c r="T9" s="90"/>
      <c r="U9" s="90"/>
      <c r="V9" s="90"/>
      <c r="W9" s="90"/>
    </row>
    <row r="10" spans="1:23" ht="53.25" customHeight="1" outlineLevel="1">
      <c r="A10" s="88" t="s">
        <v>46</v>
      </c>
      <c r="B10" s="88" t="s">
        <v>187</v>
      </c>
      <c r="C10" s="88" t="s">
        <v>188</v>
      </c>
      <c r="D10" s="88" t="s">
        <v>87</v>
      </c>
      <c r="E10" s="88" t="s">
        <v>88</v>
      </c>
      <c r="F10" s="88" t="s">
        <v>189</v>
      </c>
      <c r="G10" s="88" t="s">
        <v>190</v>
      </c>
      <c r="H10" s="90">
        <v>533064</v>
      </c>
      <c r="I10" s="90">
        <v>533064</v>
      </c>
      <c r="J10" s="90"/>
      <c r="K10" s="90"/>
      <c r="L10" s="90">
        <v>533064</v>
      </c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 ht="53.25" customHeight="1" outlineLevel="1">
      <c r="A11" s="88" t="s">
        <v>46</v>
      </c>
      <c r="B11" s="88" t="s">
        <v>187</v>
      </c>
      <c r="C11" s="88" t="s">
        <v>188</v>
      </c>
      <c r="D11" s="88" t="s">
        <v>87</v>
      </c>
      <c r="E11" s="88" t="s">
        <v>88</v>
      </c>
      <c r="F11" s="88" t="s">
        <v>191</v>
      </c>
      <c r="G11" s="88" t="s">
        <v>192</v>
      </c>
      <c r="H11" s="90">
        <v>177576</v>
      </c>
      <c r="I11" s="90">
        <v>177576</v>
      </c>
      <c r="J11" s="90"/>
      <c r="K11" s="90"/>
      <c r="L11" s="90">
        <v>177576</v>
      </c>
      <c r="M11" s="88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 ht="53.25" customHeight="1" outlineLevel="1">
      <c r="A12" s="88" t="s">
        <v>46</v>
      </c>
      <c r="B12" s="88" t="s">
        <v>187</v>
      </c>
      <c r="C12" s="88" t="s">
        <v>188</v>
      </c>
      <c r="D12" s="88" t="s">
        <v>87</v>
      </c>
      <c r="E12" s="88" t="s">
        <v>88</v>
      </c>
      <c r="F12" s="88" t="s">
        <v>193</v>
      </c>
      <c r="G12" s="88" t="s">
        <v>194</v>
      </c>
      <c r="H12" s="90">
        <v>44422</v>
      </c>
      <c r="I12" s="90">
        <v>44422</v>
      </c>
      <c r="J12" s="90"/>
      <c r="K12" s="90"/>
      <c r="L12" s="90">
        <v>44422</v>
      </c>
      <c r="M12" s="88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 ht="53.25" customHeight="1" outlineLevel="1">
      <c r="A13" s="88" t="s">
        <v>46</v>
      </c>
      <c r="B13" s="88" t="s">
        <v>187</v>
      </c>
      <c r="C13" s="88" t="s">
        <v>188</v>
      </c>
      <c r="D13" s="88" t="s">
        <v>87</v>
      </c>
      <c r="E13" s="88" t="s">
        <v>88</v>
      </c>
      <c r="F13" s="88" t="s">
        <v>193</v>
      </c>
      <c r="G13" s="88" t="s">
        <v>194</v>
      </c>
      <c r="H13" s="90">
        <v>203820</v>
      </c>
      <c r="I13" s="90">
        <v>203820</v>
      </c>
      <c r="J13" s="90"/>
      <c r="K13" s="90"/>
      <c r="L13" s="90">
        <v>203820</v>
      </c>
      <c r="M13" s="88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 ht="53.25" customHeight="1" outlineLevel="1">
      <c r="A14" s="88" t="s">
        <v>46</v>
      </c>
      <c r="B14" s="88" t="s">
        <v>187</v>
      </c>
      <c r="C14" s="88" t="s">
        <v>188</v>
      </c>
      <c r="D14" s="88" t="s">
        <v>87</v>
      </c>
      <c r="E14" s="88" t="s">
        <v>88</v>
      </c>
      <c r="F14" s="88" t="s">
        <v>193</v>
      </c>
      <c r="G14" s="88" t="s">
        <v>194</v>
      </c>
      <c r="H14" s="90">
        <v>215868</v>
      </c>
      <c r="I14" s="90">
        <v>215868</v>
      </c>
      <c r="J14" s="90"/>
      <c r="K14" s="90"/>
      <c r="L14" s="90">
        <v>215868</v>
      </c>
      <c r="M14" s="88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 ht="53.25" customHeight="1" outlineLevel="1">
      <c r="A15" s="88" t="s">
        <v>46</v>
      </c>
      <c r="B15" s="88" t="s">
        <v>195</v>
      </c>
      <c r="C15" s="88" t="s">
        <v>196</v>
      </c>
      <c r="D15" s="88" t="s">
        <v>87</v>
      </c>
      <c r="E15" s="88" t="s">
        <v>88</v>
      </c>
      <c r="F15" s="88" t="s">
        <v>193</v>
      </c>
      <c r="G15" s="88" t="s">
        <v>194</v>
      </c>
      <c r="H15" s="90">
        <v>384000</v>
      </c>
      <c r="I15" s="90">
        <v>384000</v>
      </c>
      <c r="J15" s="90"/>
      <c r="K15" s="90"/>
      <c r="L15" s="90">
        <v>384000</v>
      </c>
      <c r="M15" s="88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 ht="53.25" customHeight="1" outlineLevel="1">
      <c r="A16" s="88" t="s">
        <v>46</v>
      </c>
      <c r="B16" s="88" t="s">
        <v>187</v>
      </c>
      <c r="C16" s="88" t="s">
        <v>188</v>
      </c>
      <c r="D16" s="88" t="s">
        <v>87</v>
      </c>
      <c r="E16" s="88" t="s">
        <v>88</v>
      </c>
      <c r="F16" s="88" t="s">
        <v>193</v>
      </c>
      <c r="G16" s="88" t="s">
        <v>194</v>
      </c>
      <c r="H16" s="90">
        <v>163920</v>
      </c>
      <c r="I16" s="90">
        <v>163920</v>
      </c>
      <c r="J16" s="90"/>
      <c r="K16" s="90"/>
      <c r="L16" s="90">
        <v>163920</v>
      </c>
      <c r="M16" s="88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 ht="53.25" customHeight="1" outlineLevel="1">
      <c r="A17" s="88" t="s">
        <v>46</v>
      </c>
      <c r="B17" s="88" t="s">
        <v>197</v>
      </c>
      <c r="C17" s="88" t="s">
        <v>198</v>
      </c>
      <c r="D17" s="88" t="s">
        <v>78</v>
      </c>
      <c r="E17" s="88" t="s">
        <v>79</v>
      </c>
      <c r="F17" s="88" t="s">
        <v>199</v>
      </c>
      <c r="G17" s="88" t="s">
        <v>198</v>
      </c>
      <c r="H17" s="90">
        <v>254119.67999999999</v>
      </c>
      <c r="I17" s="90">
        <v>254119.67999999999</v>
      </c>
      <c r="J17" s="90"/>
      <c r="K17" s="90"/>
      <c r="L17" s="90">
        <v>254119.67999999999</v>
      </c>
      <c r="M17" s="88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ht="53.25" customHeight="1" outlineLevel="1">
      <c r="A18" s="88" t="s">
        <v>46</v>
      </c>
      <c r="B18" s="88" t="s">
        <v>200</v>
      </c>
      <c r="C18" s="88" t="s">
        <v>201</v>
      </c>
      <c r="D18" s="88" t="s">
        <v>99</v>
      </c>
      <c r="E18" s="88" t="s">
        <v>100</v>
      </c>
      <c r="F18" s="88" t="s">
        <v>202</v>
      </c>
      <c r="G18" s="88" t="s">
        <v>201</v>
      </c>
      <c r="H18" s="90"/>
      <c r="I18" s="90"/>
      <c r="J18" s="90"/>
      <c r="K18" s="90"/>
      <c r="L18" s="90"/>
      <c r="M18" s="88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ht="53.25" customHeight="1" outlineLevel="1">
      <c r="A19" s="88" t="s">
        <v>46</v>
      </c>
      <c r="B19" s="88" t="s">
        <v>200</v>
      </c>
      <c r="C19" s="88" t="s">
        <v>201</v>
      </c>
      <c r="D19" s="88" t="s">
        <v>101</v>
      </c>
      <c r="E19" s="88" t="s">
        <v>102</v>
      </c>
      <c r="F19" s="88" t="s">
        <v>202</v>
      </c>
      <c r="G19" s="88" t="s">
        <v>201</v>
      </c>
      <c r="H19" s="90">
        <v>119118.6</v>
      </c>
      <c r="I19" s="90">
        <v>119118.6</v>
      </c>
      <c r="J19" s="90"/>
      <c r="K19" s="90"/>
      <c r="L19" s="90">
        <v>119118.6</v>
      </c>
      <c r="M19" s="88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ht="53.25" customHeight="1" outlineLevel="1">
      <c r="A20" s="88" t="s">
        <v>46</v>
      </c>
      <c r="B20" s="88" t="s">
        <v>203</v>
      </c>
      <c r="C20" s="88" t="s">
        <v>204</v>
      </c>
      <c r="D20" s="88" t="s">
        <v>103</v>
      </c>
      <c r="E20" s="88" t="s">
        <v>104</v>
      </c>
      <c r="F20" s="88" t="s">
        <v>205</v>
      </c>
      <c r="G20" s="88" t="s">
        <v>206</v>
      </c>
      <c r="H20" s="90">
        <v>5500</v>
      </c>
      <c r="I20" s="90">
        <v>5500</v>
      </c>
      <c r="J20" s="90"/>
      <c r="K20" s="90"/>
      <c r="L20" s="90">
        <v>5500</v>
      </c>
      <c r="M20" s="88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53.25" customHeight="1" outlineLevel="1">
      <c r="A21" s="88" t="s">
        <v>46</v>
      </c>
      <c r="B21" s="88" t="s">
        <v>207</v>
      </c>
      <c r="C21" s="88" t="s">
        <v>208</v>
      </c>
      <c r="D21" s="88" t="s">
        <v>103</v>
      </c>
      <c r="E21" s="88" t="s">
        <v>104</v>
      </c>
      <c r="F21" s="88" t="s">
        <v>205</v>
      </c>
      <c r="G21" s="88" t="s">
        <v>206</v>
      </c>
      <c r="H21" s="90">
        <v>6352.99</v>
      </c>
      <c r="I21" s="90">
        <v>6352.99</v>
      </c>
      <c r="J21" s="90"/>
      <c r="K21" s="90"/>
      <c r="L21" s="90">
        <v>6352.99</v>
      </c>
      <c r="M21" s="88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 ht="53.25" customHeight="1" outlineLevel="1">
      <c r="A22" s="88" t="s">
        <v>46</v>
      </c>
      <c r="B22" s="88" t="s">
        <v>209</v>
      </c>
      <c r="C22" s="88" t="s">
        <v>210</v>
      </c>
      <c r="D22" s="88" t="s">
        <v>103</v>
      </c>
      <c r="E22" s="88" t="s">
        <v>104</v>
      </c>
      <c r="F22" s="88" t="s">
        <v>205</v>
      </c>
      <c r="G22" s="88" t="s">
        <v>206</v>
      </c>
      <c r="H22" s="90">
        <v>6352.99</v>
      </c>
      <c r="I22" s="90">
        <v>6352.99</v>
      </c>
      <c r="J22" s="90"/>
      <c r="K22" s="90"/>
      <c r="L22" s="90">
        <v>6352.99</v>
      </c>
      <c r="M22" s="88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 ht="53.25" customHeight="1" outlineLevel="1">
      <c r="A23" s="88" t="s">
        <v>46</v>
      </c>
      <c r="B23" s="88" t="s">
        <v>211</v>
      </c>
      <c r="C23" s="88" t="s">
        <v>212</v>
      </c>
      <c r="D23" s="88" t="s">
        <v>82</v>
      </c>
      <c r="E23" s="88" t="s">
        <v>81</v>
      </c>
      <c r="F23" s="88" t="s">
        <v>205</v>
      </c>
      <c r="G23" s="88" t="s">
        <v>206</v>
      </c>
      <c r="H23" s="90">
        <v>9584.4</v>
      </c>
      <c r="I23" s="90">
        <v>9584.4</v>
      </c>
      <c r="J23" s="90"/>
      <c r="K23" s="90"/>
      <c r="L23" s="90">
        <v>9584.4</v>
      </c>
      <c r="M23" s="88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 ht="53.25" customHeight="1" outlineLevel="1">
      <c r="A24" s="88" t="s">
        <v>46</v>
      </c>
      <c r="B24" s="88" t="s">
        <v>213</v>
      </c>
      <c r="C24" s="88" t="s">
        <v>110</v>
      </c>
      <c r="D24" s="88" t="s">
        <v>109</v>
      </c>
      <c r="E24" s="88" t="s">
        <v>110</v>
      </c>
      <c r="F24" s="88" t="s">
        <v>214</v>
      </c>
      <c r="G24" s="88" t="s">
        <v>110</v>
      </c>
      <c r="H24" s="90">
        <v>190589.76</v>
      </c>
      <c r="I24" s="90">
        <v>190589.76</v>
      </c>
      <c r="J24" s="90"/>
      <c r="K24" s="90"/>
      <c r="L24" s="90">
        <v>190589.76</v>
      </c>
      <c r="M24" s="88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 ht="53.25" customHeight="1" outlineLevel="1">
      <c r="A25" s="88" t="s">
        <v>46</v>
      </c>
      <c r="B25" s="88" t="s">
        <v>215</v>
      </c>
      <c r="C25" s="88" t="s">
        <v>216</v>
      </c>
      <c r="D25" s="88" t="s">
        <v>87</v>
      </c>
      <c r="E25" s="88" t="s">
        <v>88</v>
      </c>
      <c r="F25" s="88" t="s">
        <v>205</v>
      </c>
      <c r="G25" s="88" t="s">
        <v>206</v>
      </c>
      <c r="H25" s="90">
        <v>300000</v>
      </c>
      <c r="I25" s="90"/>
      <c r="J25" s="90"/>
      <c r="K25" s="90"/>
      <c r="L25" s="90"/>
      <c r="M25" s="88"/>
      <c r="N25" s="90"/>
      <c r="O25" s="90"/>
      <c r="P25" s="90"/>
      <c r="Q25" s="90"/>
      <c r="R25" s="90">
        <v>300000</v>
      </c>
      <c r="S25" s="90">
        <v>300000</v>
      </c>
      <c r="T25" s="90"/>
      <c r="U25" s="90"/>
      <c r="V25" s="90"/>
      <c r="W25" s="90"/>
    </row>
    <row r="26" spans="1:23" ht="53.25" customHeight="1" outlineLevel="1">
      <c r="A26" s="88" t="s">
        <v>46</v>
      </c>
      <c r="B26" s="88" t="s">
        <v>217</v>
      </c>
      <c r="C26" s="88" t="s">
        <v>218</v>
      </c>
      <c r="D26" s="88" t="s">
        <v>87</v>
      </c>
      <c r="E26" s="88" t="s">
        <v>88</v>
      </c>
      <c r="F26" s="88" t="s">
        <v>219</v>
      </c>
      <c r="G26" s="88" t="s">
        <v>220</v>
      </c>
      <c r="H26" s="90">
        <v>80000</v>
      </c>
      <c r="I26" s="90"/>
      <c r="J26" s="90"/>
      <c r="K26" s="90"/>
      <c r="L26" s="90"/>
      <c r="M26" s="88"/>
      <c r="N26" s="90"/>
      <c r="O26" s="90"/>
      <c r="P26" s="90"/>
      <c r="Q26" s="90"/>
      <c r="R26" s="90">
        <v>80000</v>
      </c>
      <c r="S26" s="90">
        <v>80000</v>
      </c>
      <c r="T26" s="90"/>
      <c r="U26" s="90"/>
      <c r="V26" s="90"/>
      <c r="W26" s="90"/>
    </row>
    <row r="27" spans="1:23" ht="53.25" customHeight="1" outlineLevel="1">
      <c r="A27" s="88" t="s">
        <v>46</v>
      </c>
      <c r="B27" s="88" t="s">
        <v>221</v>
      </c>
      <c r="C27" s="88" t="s">
        <v>222</v>
      </c>
      <c r="D27" s="88" t="s">
        <v>87</v>
      </c>
      <c r="E27" s="88" t="s">
        <v>88</v>
      </c>
      <c r="F27" s="88" t="s">
        <v>223</v>
      </c>
      <c r="G27" s="88" t="s">
        <v>224</v>
      </c>
      <c r="H27" s="90">
        <v>500000</v>
      </c>
      <c r="I27" s="90"/>
      <c r="J27" s="90"/>
      <c r="K27" s="90"/>
      <c r="L27" s="90"/>
      <c r="M27" s="88"/>
      <c r="N27" s="90"/>
      <c r="O27" s="90"/>
      <c r="P27" s="90"/>
      <c r="Q27" s="90"/>
      <c r="R27" s="90">
        <v>500000</v>
      </c>
      <c r="S27" s="90">
        <v>500000</v>
      </c>
      <c r="T27" s="90"/>
      <c r="U27" s="90"/>
      <c r="V27" s="90"/>
      <c r="W27" s="90"/>
    </row>
    <row r="28" spans="1:23" ht="53.25" customHeight="1" outlineLevel="1">
      <c r="A28" s="88" t="s">
        <v>46</v>
      </c>
      <c r="B28" s="88" t="s">
        <v>225</v>
      </c>
      <c r="C28" s="88" t="s">
        <v>226</v>
      </c>
      <c r="D28" s="88" t="s">
        <v>87</v>
      </c>
      <c r="E28" s="88" t="s">
        <v>88</v>
      </c>
      <c r="F28" s="88" t="s">
        <v>227</v>
      </c>
      <c r="G28" s="88" t="s">
        <v>228</v>
      </c>
      <c r="H28" s="90">
        <v>3000</v>
      </c>
      <c r="I28" s="90"/>
      <c r="J28" s="90"/>
      <c r="K28" s="90"/>
      <c r="L28" s="90"/>
      <c r="M28" s="88"/>
      <c r="N28" s="90"/>
      <c r="O28" s="90"/>
      <c r="P28" s="90"/>
      <c r="Q28" s="90"/>
      <c r="R28" s="90">
        <v>3000</v>
      </c>
      <c r="S28" s="90">
        <v>3000</v>
      </c>
      <c r="T28" s="90"/>
      <c r="U28" s="90"/>
      <c r="V28" s="90"/>
      <c r="W28" s="90"/>
    </row>
    <row r="29" spans="1:23" ht="30.75" customHeight="1">
      <c r="A29" s="166" t="s">
        <v>30</v>
      </c>
      <c r="B29" s="166"/>
      <c r="C29" s="166"/>
      <c r="D29" s="166"/>
      <c r="E29" s="166"/>
      <c r="F29" s="166"/>
      <c r="G29" s="166"/>
      <c r="H29" s="90">
        <v>3197288.42</v>
      </c>
      <c r="I29" s="90">
        <v>2314288.42</v>
      </c>
      <c r="J29" s="90"/>
      <c r="K29" s="90"/>
      <c r="L29" s="90">
        <v>2314288.42</v>
      </c>
      <c r="M29" s="90"/>
      <c r="N29" s="90"/>
      <c r="O29" s="90"/>
      <c r="P29" s="90"/>
      <c r="Q29" s="90"/>
      <c r="R29" s="90">
        <v>883000</v>
      </c>
      <c r="S29" s="90">
        <v>883000</v>
      </c>
      <c r="T29" s="90"/>
      <c r="U29" s="90"/>
      <c r="V29" s="90"/>
      <c r="W29" s="90"/>
    </row>
  </sheetData>
  <mergeCells count="32">
    <mergeCell ref="W6:W7"/>
    <mergeCell ref="R6:R7"/>
    <mergeCell ref="S6:S7"/>
    <mergeCell ref="T6:T7"/>
    <mergeCell ref="U6:U7"/>
    <mergeCell ref="V6:V7"/>
    <mergeCell ref="M6:M7"/>
    <mergeCell ref="N6:N7"/>
    <mergeCell ref="O6:O7"/>
    <mergeCell ref="P6:P7"/>
    <mergeCell ref="Q5:Q7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T1:W1"/>
    <mergeCell ref="A2:W2"/>
    <mergeCell ref="A3:G3"/>
    <mergeCell ref="T3:W3"/>
    <mergeCell ref="H4:W4"/>
  </mergeCells>
  <phoneticPr fontId="2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33"/>
  <sheetViews>
    <sheetView showZeros="0" workbookViewId="0">
      <selection sqref="A1:W1"/>
    </sheetView>
  </sheetViews>
  <sheetFormatPr defaultColWidth="10.28515625" defaultRowHeight="15" customHeight="1" outlineLevelRow="1"/>
  <cols>
    <col min="1" max="1" width="5.7109375" customWidth="1"/>
    <col min="2" max="2" width="7.7109375" customWidth="1"/>
    <col min="3" max="3" width="9.85546875" customWidth="1"/>
    <col min="4" max="4" width="10.5703125" customWidth="1"/>
    <col min="5" max="5" width="6" customWidth="1"/>
    <col min="6" max="6" width="7.28515625" customWidth="1"/>
    <col min="7" max="7" width="5.28515625" customWidth="1"/>
    <col min="8" max="8" width="5.85546875" customWidth="1"/>
    <col min="9" max="11" width="12.85546875" customWidth="1"/>
    <col min="12" max="12" width="7.28515625" customWidth="1"/>
    <col min="13" max="13" width="5.85546875" customWidth="1"/>
    <col min="14" max="16" width="4.7109375" customWidth="1"/>
    <col min="17" max="17" width="8" customWidth="1"/>
    <col min="18" max="18" width="11" customWidth="1"/>
    <col min="19" max="20" width="9.85546875" customWidth="1"/>
    <col min="21" max="21" width="7.5703125" customWidth="1"/>
    <col min="22" max="22" width="5" customWidth="1"/>
    <col min="23" max="23" width="11" customWidth="1"/>
  </cols>
  <sheetData>
    <row r="1" spans="1:23" ht="18.75" customHeight="1">
      <c r="A1" s="167" t="s">
        <v>229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</row>
    <row r="2" spans="1:23" ht="26.25" customHeight="1">
      <c r="A2" s="168" t="s">
        <v>230</v>
      </c>
      <c r="B2" s="168"/>
      <c r="C2" s="168" t="s">
        <v>59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1:23" ht="18.75" customHeight="1">
      <c r="A3" s="169" t="str">
        <f>"单位名称："&amp;"梁河县大厂中心卫生院"</f>
        <v>单位名称：梁河县大厂中心卫生院</v>
      </c>
      <c r="B3" s="169"/>
      <c r="C3" s="169"/>
      <c r="D3" s="169"/>
      <c r="E3" s="169"/>
      <c r="F3" s="169"/>
      <c r="G3" s="169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167" t="s">
        <v>27</v>
      </c>
      <c r="W3" s="167"/>
    </row>
    <row r="4" spans="1:23" ht="26.25" customHeight="1">
      <c r="A4" s="170" t="s">
        <v>231</v>
      </c>
      <c r="B4" s="170" t="s">
        <v>165</v>
      </c>
      <c r="C4" s="170" t="s">
        <v>166</v>
      </c>
      <c r="D4" s="170" t="s">
        <v>232</v>
      </c>
      <c r="E4" s="170" t="s">
        <v>167</v>
      </c>
      <c r="F4" s="170" t="s">
        <v>168</v>
      </c>
      <c r="G4" s="170" t="s">
        <v>233</v>
      </c>
      <c r="H4" s="170" t="s">
        <v>234</v>
      </c>
      <c r="I4" s="170" t="s">
        <v>30</v>
      </c>
      <c r="J4" s="170" t="s">
        <v>235</v>
      </c>
      <c r="K4" s="170"/>
      <c r="L4" s="170"/>
      <c r="M4" s="170"/>
      <c r="N4" s="170" t="s">
        <v>177</v>
      </c>
      <c r="O4" s="170"/>
      <c r="P4" s="170"/>
      <c r="Q4" s="170" t="s">
        <v>37</v>
      </c>
      <c r="R4" s="170" t="s">
        <v>51</v>
      </c>
      <c r="S4" s="170"/>
      <c r="T4" s="170"/>
      <c r="U4" s="170"/>
      <c r="V4" s="170"/>
      <c r="W4" s="170"/>
    </row>
    <row r="5" spans="1:23" ht="26.25" customHeight="1">
      <c r="A5" s="170"/>
      <c r="B5" s="170"/>
      <c r="C5" s="170"/>
      <c r="D5" s="170"/>
      <c r="E5" s="170"/>
      <c r="F5" s="170"/>
      <c r="G5" s="170"/>
      <c r="H5" s="170"/>
      <c r="I5" s="170"/>
      <c r="J5" s="170" t="s">
        <v>34</v>
      </c>
      <c r="K5" s="170"/>
      <c r="L5" s="170" t="s">
        <v>35</v>
      </c>
      <c r="M5" s="170" t="s">
        <v>36</v>
      </c>
      <c r="N5" s="170" t="s">
        <v>34</v>
      </c>
      <c r="O5" s="170" t="s">
        <v>35</v>
      </c>
      <c r="P5" s="170" t="s">
        <v>36</v>
      </c>
      <c r="Q5" s="170"/>
      <c r="R5" s="170" t="s">
        <v>33</v>
      </c>
      <c r="S5" s="170" t="s">
        <v>40</v>
      </c>
      <c r="T5" s="170" t="s">
        <v>41</v>
      </c>
      <c r="U5" s="170" t="s">
        <v>42</v>
      </c>
      <c r="V5" s="170" t="s">
        <v>43</v>
      </c>
      <c r="W5" s="170" t="s">
        <v>44</v>
      </c>
    </row>
    <row r="6" spans="1:23" ht="26.25" customHeight="1">
      <c r="A6" s="170"/>
      <c r="B6" s="170"/>
      <c r="C6" s="170"/>
      <c r="D6" s="170"/>
      <c r="E6" s="170"/>
      <c r="F6" s="170"/>
      <c r="G6" s="170"/>
      <c r="H6" s="170"/>
      <c r="I6" s="170"/>
      <c r="J6" s="87" t="s">
        <v>33</v>
      </c>
      <c r="K6" s="87" t="s">
        <v>236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</row>
    <row r="7" spans="1:23" ht="18.75" customHeight="1">
      <c r="A7" s="87" t="s">
        <v>59</v>
      </c>
      <c r="B7" s="87" t="s">
        <v>60</v>
      </c>
      <c r="C7" s="87" t="s">
        <v>61</v>
      </c>
      <c r="D7" s="87" t="s">
        <v>62</v>
      </c>
      <c r="E7" s="87" t="s">
        <v>63</v>
      </c>
      <c r="F7" s="87" t="s">
        <v>64</v>
      </c>
      <c r="G7" s="87" t="s">
        <v>65</v>
      </c>
      <c r="H7" s="87" t="s">
        <v>66</v>
      </c>
      <c r="I7" s="87" t="s">
        <v>67</v>
      </c>
      <c r="J7" s="87" t="s">
        <v>68</v>
      </c>
      <c r="K7" s="87" t="s">
        <v>69</v>
      </c>
      <c r="L7" s="87" t="s">
        <v>70</v>
      </c>
      <c r="M7" s="87" t="s">
        <v>71</v>
      </c>
      <c r="N7" s="87" t="s">
        <v>72</v>
      </c>
      <c r="O7" s="87" t="s">
        <v>73</v>
      </c>
      <c r="P7" s="87" t="s">
        <v>179</v>
      </c>
      <c r="Q7" s="87" t="s">
        <v>180</v>
      </c>
      <c r="R7" s="87" t="s">
        <v>181</v>
      </c>
      <c r="S7" s="87" t="s">
        <v>182</v>
      </c>
      <c r="T7" s="87" t="s">
        <v>183</v>
      </c>
      <c r="U7" s="87" t="s">
        <v>184</v>
      </c>
      <c r="V7" s="87" t="s">
        <v>185</v>
      </c>
      <c r="W7" s="87" t="s">
        <v>186</v>
      </c>
    </row>
    <row r="8" spans="1:23" ht="52.5" customHeight="1">
      <c r="A8" s="88"/>
      <c r="B8" s="88"/>
      <c r="C8" s="88" t="s">
        <v>237</v>
      </c>
      <c r="D8" s="88"/>
      <c r="E8" s="88"/>
      <c r="F8" s="88"/>
      <c r="G8" s="88"/>
      <c r="H8" s="88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 ht="52.5" customHeight="1" outlineLevel="1">
      <c r="A9" s="88" t="s">
        <v>238</v>
      </c>
      <c r="B9" s="88" t="s">
        <v>239</v>
      </c>
      <c r="C9" s="88" t="s">
        <v>237</v>
      </c>
      <c r="D9" s="88" t="s">
        <v>46</v>
      </c>
      <c r="E9" s="88" t="s">
        <v>91</v>
      </c>
      <c r="F9" s="88" t="s">
        <v>92</v>
      </c>
      <c r="G9" s="88" t="s">
        <v>240</v>
      </c>
      <c r="H9" s="88" t="s">
        <v>241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 ht="52.5" customHeight="1" outlineLevel="1">
      <c r="A10" s="88" t="s">
        <v>238</v>
      </c>
      <c r="B10" s="88" t="s">
        <v>239</v>
      </c>
      <c r="C10" s="88" t="s">
        <v>237</v>
      </c>
      <c r="D10" s="88" t="s">
        <v>46</v>
      </c>
      <c r="E10" s="88" t="s">
        <v>91</v>
      </c>
      <c r="F10" s="88" t="s">
        <v>92</v>
      </c>
      <c r="G10" s="88" t="s">
        <v>242</v>
      </c>
      <c r="H10" s="88" t="s">
        <v>243</v>
      </c>
      <c r="I10" s="90"/>
      <c r="J10" s="90"/>
      <c r="K10" s="90"/>
      <c r="L10" s="90"/>
      <c r="M10" s="90"/>
      <c r="N10" s="88"/>
      <c r="O10" s="88"/>
      <c r="P10" s="88"/>
      <c r="Q10" s="90"/>
      <c r="R10" s="90"/>
      <c r="S10" s="90"/>
      <c r="T10" s="90"/>
      <c r="U10" s="90"/>
      <c r="V10" s="90"/>
      <c r="W10" s="90"/>
    </row>
    <row r="11" spans="1:23" ht="52.5" customHeight="1">
      <c r="A11" s="88"/>
      <c r="B11" s="88"/>
      <c r="C11" s="88" t="s">
        <v>244</v>
      </c>
      <c r="D11" s="88"/>
      <c r="E11" s="88"/>
      <c r="F11" s="88"/>
      <c r="G11" s="88"/>
      <c r="H11" s="88"/>
      <c r="I11" s="90">
        <v>2780000</v>
      </c>
      <c r="J11" s="90"/>
      <c r="K11" s="90"/>
      <c r="L11" s="90"/>
      <c r="M11" s="90"/>
      <c r="N11" s="88"/>
      <c r="O11" s="88"/>
      <c r="P11" s="88"/>
      <c r="Q11" s="90"/>
      <c r="R11" s="90">
        <v>2780000</v>
      </c>
      <c r="S11" s="90">
        <v>2780000</v>
      </c>
      <c r="T11" s="90"/>
      <c r="U11" s="90"/>
      <c r="V11" s="90"/>
      <c r="W11" s="90"/>
    </row>
    <row r="12" spans="1:23" ht="52.5" customHeight="1" outlineLevel="1">
      <c r="A12" s="88" t="s">
        <v>245</v>
      </c>
      <c r="B12" s="88" t="s">
        <v>246</v>
      </c>
      <c r="C12" s="88" t="s">
        <v>244</v>
      </c>
      <c r="D12" s="88" t="s">
        <v>46</v>
      </c>
      <c r="E12" s="88" t="s">
        <v>87</v>
      </c>
      <c r="F12" s="88" t="s">
        <v>88</v>
      </c>
      <c r="G12" s="88" t="s">
        <v>247</v>
      </c>
      <c r="H12" s="88" t="s">
        <v>248</v>
      </c>
      <c r="I12" s="90">
        <v>11600</v>
      </c>
      <c r="J12" s="90"/>
      <c r="K12" s="90"/>
      <c r="L12" s="90"/>
      <c r="M12" s="90"/>
      <c r="N12" s="88"/>
      <c r="O12" s="88"/>
      <c r="P12" s="88"/>
      <c r="Q12" s="90"/>
      <c r="R12" s="90">
        <v>11600</v>
      </c>
      <c r="S12" s="90">
        <v>11600</v>
      </c>
      <c r="T12" s="90"/>
      <c r="U12" s="90"/>
      <c r="V12" s="90"/>
      <c r="W12" s="90"/>
    </row>
    <row r="13" spans="1:23" ht="52.5" customHeight="1" outlineLevel="1">
      <c r="A13" s="88" t="s">
        <v>245</v>
      </c>
      <c r="B13" s="88" t="s">
        <v>246</v>
      </c>
      <c r="C13" s="88" t="s">
        <v>244</v>
      </c>
      <c r="D13" s="88" t="s">
        <v>46</v>
      </c>
      <c r="E13" s="88" t="s">
        <v>87</v>
      </c>
      <c r="F13" s="88" t="s">
        <v>88</v>
      </c>
      <c r="G13" s="88" t="s">
        <v>247</v>
      </c>
      <c r="H13" s="88" t="s">
        <v>248</v>
      </c>
      <c r="I13" s="90">
        <v>200000</v>
      </c>
      <c r="J13" s="90"/>
      <c r="K13" s="90"/>
      <c r="L13" s="90"/>
      <c r="M13" s="90"/>
      <c r="N13" s="88"/>
      <c r="O13" s="88"/>
      <c r="P13" s="88"/>
      <c r="Q13" s="90"/>
      <c r="R13" s="90">
        <v>200000</v>
      </c>
      <c r="S13" s="90">
        <v>200000</v>
      </c>
      <c r="T13" s="90"/>
      <c r="U13" s="90"/>
      <c r="V13" s="90"/>
      <c r="W13" s="90"/>
    </row>
    <row r="14" spans="1:23" ht="52.5" customHeight="1" outlineLevel="1">
      <c r="A14" s="88" t="s">
        <v>245</v>
      </c>
      <c r="B14" s="88" t="s">
        <v>246</v>
      </c>
      <c r="C14" s="88" t="s">
        <v>244</v>
      </c>
      <c r="D14" s="88" t="s">
        <v>46</v>
      </c>
      <c r="E14" s="88" t="s">
        <v>87</v>
      </c>
      <c r="F14" s="88" t="s">
        <v>88</v>
      </c>
      <c r="G14" s="88" t="s">
        <v>249</v>
      </c>
      <c r="H14" s="88" t="s">
        <v>250</v>
      </c>
      <c r="I14" s="90">
        <v>3320</v>
      </c>
      <c r="J14" s="90"/>
      <c r="K14" s="90"/>
      <c r="L14" s="90"/>
      <c r="M14" s="90"/>
      <c r="N14" s="88"/>
      <c r="O14" s="88"/>
      <c r="P14" s="88"/>
      <c r="Q14" s="90"/>
      <c r="R14" s="90">
        <v>3320</v>
      </c>
      <c r="S14" s="90">
        <v>3320</v>
      </c>
      <c r="T14" s="90"/>
      <c r="U14" s="90"/>
      <c r="V14" s="90"/>
      <c r="W14" s="90"/>
    </row>
    <row r="15" spans="1:23" ht="52.5" customHeight="1" outlineLevel="1">
      <c r="A15" s="88" t="s">
        <v>245</v>
      </c>
      <c r="B15" s="88" t="s">
        <v>246</v>
      </c>
      <c r="C15" s="88" t="s">
        <v>244</v>
      </c>
      <c r="D15" s="88" t="s">
        <v>46</v>
      </c>
      <c r="E15" s="88" t="s">
        <v>87</v>
      </c>
      <c r="F15" s="88" t="s">
        <v>88</v>
      </c>
      <c r="G15" s="88" t="s">
        <v>251</v>
      </c>
      <c r="H15" s="88" t="s">
        <v>252</v>
      </c>
      <c r="I15" s="90">
        <v>4980</v>
      </c>
      <c r="J15" s="90"/>
      <c r="K15" s="90"/>
      <c r="L15" s="90"/>
      <c r="M15" s="90"/>
      <c r="N15" s="88"/>
      <c r="O15" s="88"/>
      <c r="P15" s="88"/>
      <c r="Q15" s="90"/>
      <c r="R15" s="90">
        <v>4980</v>
      </c>
      <c r="S15" s="90">
        <v>4980</v>
      </c>
      <c r="T15" s="90"/>
      <c r="U15" s="90"/>
      <c r="V15" s="90"/>
      <c r="W15" s="90"/>
    </row>
    <row r="16" spans="1:23" ht="52.5" customHeight="1" outlineLevel="1">
      <c r="A16" s="88" t="s">
        <v>245</v>
      </c>
      <c r="B16" s="88" t="s">
        <v>246</v>
      </c>
      <c r="C16" s="88" t="s">
        <v>244</v>
      </c>
      <c r="D16" s="88" t="s">
        <v>46</v>
      </c>
      <c r="E16" s="88" t="s">
        <v>87</v>
      </c>
      <c r="F16" s="88" t="s">
        <v>88</v>
      </c>
      <c r="G16" s="88" t="s">
        <v>253</v>
      </c>
      <c r="H16" s="88" t="s">
        <v>254</v>
      </c>
      <c r="I16" s="90">
        <v>50000</v>
      </c>
      <c r="J16" s="90"/>
      <c r="K16" s="90"/>
      <c r="L16" s="90"/>
      <c r="M16" s="90"/>
      <c r="N16" s="88"/>
      <c r="O16" s="88"/>
      <c r="P16" s="88"/>
      <c r="Q16" s="90"/>
      <c r="R16" s="90">
        <v>50000</v>
      </c>
      <c r="S16" s="90">
        <v>50000</v>
      </c>
      <c r="T16" s="90"/>
      <c r="U16" s="90"/>
      <c r="V16" s="90"/>
      <c r="W16" s="90"/>
    </row>
    <row r="17" spans="1:23" ht="52.5" customHeight="1" outlineLevel="1">
      <c r="A17" s="88" t="s">
        <v>245</v>
      </c>
      <c r="B17" s="88" t="s">
        <v>246</v>
      </c>
      <c r="C17" s="88" t="s">
        <v>244</v>
      </c>
      <c r="D17" s="88" t="s">
        <v>46</v>
      </c>
      <c r="E17" s="88" t="s">
        <v>87</v>
      </c>
      <c r="F17" s="88" t="s">
        <v>88</v>
      </c>
      <c r="G17" s="88" t="s">
        <v>255</v>
      </c>
      <c r="H17" s="88" t="s">
        <v>256</v>
      </c>
      <c r="I17" s="90">
        <v>100000</v>
      </c>
      <c r="J17" s="90"/>
      <c r="K17" s="90"/>
      <c r="L17" s="90"/>
      <c r="M17" s="90"/>
      <c r="N17" s="88"/>
      <c r="O17" s="88"/>
      <c r="P17" s="88"/>
      <c r="Q17" s="90"/>
      <c r="R17" s="90">
        <v>100000</v>
      </c>
      <c r="S17" s="90">
        <v>100000</v>
      </c>
      <c r="T17" s="90"/>
      <c r="U17" s="90"/>
      <c r="V17" s="90"/>
      <c r="W17" s="90"/>
    </row>
    <row r="18" spans="1:23" ht="52.5" customHeight="1" outlineLevel="1">
      <c r="A18" s="88" t="s">
        <v>245</v>
      </c>
      <c r="B18" s="88" t="s">
        <v>246</v>
      </c>
      <c r="C18" s="88" t="s">
        <v>244</v>
      </c>
      <c r="D18" s="88" t="s">
        <v>46</v>
      </c>
      <c r="E18" s="88" t="s">
        <v>87</v>
      </c>
      <c r="F18" s="88" t="s">
        <v>88</v>
      </c>
      <c r="G18" s="88" t="s">
        <v>257</v>
      </c>
      <c r="H18" s="88" t="s">
        <v>258</v>
      </c>
      <c r="I18" s="90">
        <v>30000</v>
      </c>
      <c r="J18" s="90"/>
      <c r="K18" s="90"/>
      <c r="L18" s="90"/>
      <c r="M18" s="90"/>
      <c r="N18" s="88"/>
      <c r="O18" s="88"/>
      <c r="P18" s="88"/>
      <c r="Q18" s="90"/>
      <c r="R18" s="90">
        <v>30000</v>
      </c>
      <c r="S18" s="90">
        <v>30000</v>
      </c>
      <c r="T18" s="90"/>
      <c r="U18" s="90"/>
      <c r="V18" s="90"/>
      <c r="W18" s="90"/>
    </row>
    <row r="19" spans="1:23" ht="52.5" customHeight="1" outlineLevel="1">
      <c r="A19" s="88" t="s">
        <v>245</v>
      </c>
      <c r="B19" s="88" t="s">
        <v>246</v>
      </c>
      <c r="C19" s="88" t="s">
        <v>244</v>
      </c>
      <c r="D19" s="88" t="s">
        <v>46</v>
      </c>
      <c r="E19" s="88" t="s">
        <v>87</v>
      </c>
      <c r="F19" s="88" t="s">
        <v>88</v>
      </c>
      <c r="G19" s="88" t="s">
        <v>259</v>
      </c>
      <c r="H19" s="88" t="s">
        <v>260</v>
      </c>
      <c r="I19" s="90">
        <v>317000</v>
      </c>
      <c r="J19" s="90"/>
      <c r="K19" s="90"/>
      <c r="L19" s="90"/>
      <c r="M19" s="90"/>
      <c r="N19" s="88"/>
      <c r="O19" s="88"/>
      <c r="P19" s="88"/>
      <c r="Q19" s="90"/>
      <c r="R19" s="90">
        <v>317000</v>
      </c>
      <c r="S19" s="90">
        <v>317000</v>
      </c>
      <c r="T19" s="90"/>
      <c r="U19" s="90"/>
      <c r="V19" s="90"/>
      <c r="W19" s="90"/>
    </row>
    <row r="20" spans="1:23" ht="52.5" customHeight="1" outlineLevel="1">
      <c r="A20" s="88" t="s">
        <v>245</v>
      </c>
      <c r="B20" s="88" t="s">
        <v>246</v>
      </c>
      <c r="C20" s="88" t="s">
        <v>244</v>
      </c>
      <c r="D20" s="88" t="s">
        <v>46</v>
      </c>
      <c r="E20" s="88" t="s">
        <v>87</v>
      </c>
      <c r="F20" s="88" t="s">
        <v>88</v>
      </c>
      <c r="G20" s="88" t="s">
        <v>261</v>
      </c>
      <c r="H20" s="88" t="s">
        <v>262</v>
      </c>
      <c r="I20" s="90">
        <v>10000</v>
      </c>
      <c r="J20" s="90"/>
      <c r="K20" s="90"/>
      <c r="L20" s="90"/>
      <c r="M20" s="90"/>
      <c r="N20" s="88"/>
      <c r="O20" s="88"/>
      <c r="P20" s="88"/>
      <c r="Q20" s="90"/>
      <c r="R20" s="90">
        <v>10000</v>
      </c>
      <c r="S20" s="90">
        <v>10000</v>
      </c>
      <c r="T20" s="90"/>
      <c r="U20" s="90"/>
      <c r="V20" s="90"/>
      <c r="W20" s="90"/>
    </row>
    <row r="21" spans="1:23" ht="52.5" customHeight="1" outlineLevel="1">
      <c r="A21" s="88" t="s">
        <v>245</v>
      </c>
      <c r="B21" s="88" t="s">
        <v>246</v>
      </c>
      <c r="C21" s="88" t="s">
        <v>244</v>
      </c>
      <c r="D21" s="88" t="s">
        <v>46</v>
      </c>
      <c r="E21" s="88" t="s">
        <v>87</v>
      </c>
      <c r="F21" s="88" t="s">
        <v>88</v>
      </c>
      <c r="G21" s="88" t="s">
        <v>263</v>
      </c>
      <c r="H21" s="88" t="s">
        <v>264</v>
      </c>
      <c r="I21" s="90">
        <v>100000</v>
      </c>
      <c r="J21" s="90"/>
      <c r="K21" s="90"/>
      <c r="L21" s="90"/>
      <c r="M21" s="90"/>
      <c r="N21" s="88"/>
      <c r="O21" s="88"/>
      <c r="P21" s="88"/>
      <c r="Q21" s="90"/>
      <c r="R21" s="90">
        <v>100000</v>
      </c>
      <c r="S21" s="90">
        <v>100000</v>
      </c>
      <c r="T21" s="90"/>
      <c r="U21" s="90"/>
      <c r="V21" s="90"/>
      <c r="W21" s="90"/>
    </row>
    <row r="22" spans="1:23" ht="52.5" customHeight="1" outlineLevel="1">
      <c r="A22" s="88" t="s">
        <v>245</v>
      </c>
      <c r="B22" s="88" t="s">
        <v>246</v>
      </c>
      <c r="C22" s="88" t="s">
        <v>244</v>
      </c>
      <c r="D22" s="88" t="s">
        <v>46</v>
      </c>
      <c r="E22" s="88" t="s">
        <v>87</v>
      </c>
      <c r="F22" s="88" t="s">
        <v>88</v>
      </c>
      <c r="G22" s="88" t="s">
        <v>263</v>
      </c>
      <c r="H22" s="88" t="s">
        <v>264</v>
      </c>
      <c r="I22" s="90">
        <v>800000</v>
      </c>
      <c r="J22" s="90"/>
      <c r="K22" s="90"/>
      <c r="L22" s="90"/>
      <c r="M22" s="90"/>
      <c r="N22" s="88"/>
      <c r="O22" s="88"/>
      <c r="P22" s="88"/>
      <c r="Q22" s="90"/>
      <c r="R22" s="90">
        <v>800000</v>
      </c>
      <c r="S22" s="90">
        <v>800000</v>
      </c>
      <c r="T22" s="90"/>
      <c r="U22" s="90"/>
      <c r="V22" s="90"/>
      <c r="W22" s="90"/>
    </row>
    <row r="23" spans="1:23" ht="52.5" customHeight="1" outlineLevel="1">
      <c r="A23" s="88" t="s">
        <v>245</v>
      </c>
      <c r="B23" s="88" t="s">
        <v>246</v>
      </c>
      <c r="C23" s="88" t="s">
        <v>244</v>
      </c>
      <c r="D23" s="88" t="s">
        <v>46</v>
      </c>
      <c r="E23" s="88" t="s">
        <v>87</v>
      </c>
      <c r="F23" s="88" t="s">
        <v>88</v>
      </c>
      <c r="G23" s="88" t="s">
        <v>263</v>
      </c>
      <c r="H23" s="88" t="s">
        <v>264</v>
      </c>
      <c r="I23" s="90">
        <v>400000</v>
      </c>
      <c r="J23" s="90"/>
      <c r="K23" s="90"/>
      <c r="L23" s="90"/>
      <c r="M23" s="90"/>
      <c r="N23" s="88"/>
      <c r="O23" s="88"/>
      <c r="P23" s="88"/>
      <c r="Q23" s="90"/>
      <c r="R23" s="90">
        <v>400000</v>
      </c>
      <c r="S23" s="90">
        <v>400000</v>
      </c>
      <c r="T23" s="90"/>
      <c r="U23" s="90"/>
      <c r="V23" s="90"/>
      <c r="W23" s="90"/>
    </row>
    <row r="24" spans="1:23" ht="52.5" customHeight="1" outlineLevel="1">
      <c r="A24" s="88" t="s">
        <v>245</v>
      </c>
      <c r="B24" s="88" t="s">
        <v>246</v>
      </c>
      <c r="C24" s="88" t="s">
        <v>244</v>
      </c>
      <c r="D24" s="88" t="s">
        <v>46</v>
      </c>
      <c r="E24" s="88" t="s">
        <v>87</v>
      </c>
      <c r="F24" s="88" t="s">
        <v>88</v>
      </c>
      <c r="G24" s="88" t="s">
        <v>240</v>
      </c>
      <c r="H24" s="88" t="s">
        <v>241</v>
      </c>
      <c r="I24" s="90">
        <v>110000</v>
      </c>
      <c r="J24" s="90"/>
      <c r="K24" s="90"/>
      <c r="L24" s="90"/>
      <c r="M24" s="90"/>
      <c r="N24" s="88"/>
      <c r="O24" s="88"/>
      <c r="P24" s="88"/>
      <c r="Q24" s="90"/>
      <c r="R24" s="90">
        <v>110000</v>
      </c>
      <c r="S24" s="90">
        <v>110000</v>
      </c>
      <c r="T24" s="90"/>
      <c r="U24" s="90"/>
      <c r="V24" s="90"/>
      <c r="W24" s="90"/>
    </row>
    <row r="25" spans="1:23" ht="52.5" customHeight="1" outlineLevel="1">
      <c r="A25" s="88" t="s">
        <v>245</v>
      </c>
      <c r="B25" s="88" t="s">
        <v>246</v>
      </c>
      <c r="C25" s="88" t="s">
        <v>244</v>
      </c>
      <c r="D25" s="88" t="s">
        <v>46</v>
      </c>
      <c r="E25" s="88" t="s">
        <v>87</v>
      </c>
      <c r="F25" s="88" t="s">
        <v>88</v>
      </c>
      <c r="G25" s="88" t="s">
        <v>265</v>
      </c>
      <c r="H25" s="88" t="s">
        <v>266</v>
      </c>
      <c r="I25" s="90">
        <v>18000</v>
      </c>
      <c r="J25" s="90"/>
      <c r="K25" s="90"/>
      <c r="L25" s="90"/>
      <c r="M25" s="90"/>
      <c r="N25" s="88"/>
      <c r="O25" s="88"/>
      <c r="P25" s="88"/>
      <c r="Q25" s="90"/>
      <c r="R25" s="90">
        <v>18000</v>
      </c>
      <c r="S25" s="90">
        <v>18000</v>
      </c>
      <c r="T25" s="90"/>
      <c r="U25" s="90"/>
      <c r="V25" s="90"/>
      <c r="W25" s="90"/>
    </row>
    <row r="26" spans="1:23" ht="52.5" customHeight="1" outlineLevel="1">
      <c r="A26" s="88" t="s">
        <v>245</v>
      </c>
      <c r="B26" s="88" t="s">
        <v>246</v>
      </c>
      <c r="C26" s="88" t="s">
        <v>244</v>
      </c>
      <c r="D26" s="88" t="s">
        <v>46</v>
      </c>
      <c r="E26" s="88" t="s">
        <v>87</v>
      </c>
      <c r="F26" s="88" t="s">
        <v>88</v>
      </c>
      <c r="G26" s="88" t="s">
        <v>267</v>
      </c>
      <c r="H26" s="88" t="s">
        <v>268</v>
      </c>
      <c r="I26" s="90">
        <v>40000</v>
      </c>
      <c r="J26" s="90"/>
      <c r="K26" s="90"/>
      <c r="L26" s="90"/>
      <c r="M26" s="90"/>
      <c r="N26" s="88"/>
      <c r="O26" s="88"/>
      <c r="P26" s="88"/>
      <c r="Q26" s="90"/>
      <c r="R26" s="90">
        <v>40000</v>
      </c>
      <c r="S26" s="90">
        <v>40000</v>
      </c>
      <c r="T26" s="90"/>
      <c r="U26" s="90"/>
      <c r="V26" s="90"/>
      <c r="W26" s="90"/>
    </row>
    <row r="27" spans="1:23" ht="52.5" customHeight="1" outlineLevel="1">
      <c r="A27" s="88" t="s">
        <v>245</v>
      </c>
      <c r="B27" s="88" t="s">
        <v>246</v>
      </c>
      <c r="C27" s="88" t="s">
        <v>244</v>
      </c>
      <c r="D27" s="88" t="s">
        <v>46</v>
      </c>
      <c r="E27" s="88" t="s">
        <v>87</v>
      </c>
      <c r="F27" s="88" t="s">
        <v>88</v>
      </c>
      <c r="G27" s="88" t="s">
        <v>269</v>
      </c>
      <c r="H27" s="88" t="s">
        <v>270</v>
      </c>
      <c r="I27" s="90">
        <v>275000</v>
      </c>
      <c r="J27" s="90"/>
      <c r="K27" s="90"/>
      <c r="L27" s="90"/>
      <c r="M27" s="90"/>
      <c r="N27" s="88"/>
      <c r="O27" s="88"/>
      <c r="P27" s="88"/>
      <c r="Q27" s="90"/>
      <c r="R27" s="90">
        <v>275000</v>
      </c>
      <c r="S27" s="90">
        <v>275000</v>
      </c>
      <c r="T27" s="90"/>
      <c r="U27" s="90"/>
      <c r="V27" s="90"/>
      <c r="W27" s="90"/>
    </row>
    <row r="28" spans="1:23" ht="52.5" customHeight="1" outlineLevel="1">
      <c r="A28" s="88" t="s">
        <v>245</v>
      </c>
      <c r="B28" s="88" t="s">
        <v>246</v>
      </c>
      <c r="C28" s="88" t="s">
        <v>244</v>
      </c>
      <c r="D28" s="88" t="s">
        <v>46</v>
      </c>
      <c r="E28" s="88" t="s">
        <v>87</v>
      </c>
      <c r="F28" s="88" t="s">
        <v>88</v>
      </c>
      <c r="G28" s="88" t="s">
        <v>271</v>
      </c>
      <c r="H28" s="88" t="s">
        <v>272</v>
      </c>
      <c r="I28" s="90">
        <v>4900</v>
      </c>
      <c r="J28" s="90"/>
      <c r="K28" s="90"/>
      <c r="L28" s="90"/>
      <c r="M28" s="90"/>
      <c r="N28" s="88"/>
      <c r="O28" s="88"/>
      <c r="P28" s="88"/>
      <c r="Q28" s="90"/>
      <c r="R28" s="90">
        <v>4900</v>
      </c>
      <c r="S28" s="90">
        <v>4900</v>
      </c>
      <c r="T28" s="90"/>
      <c r="U28" s="90"/>
      <c r="V28" s="90"/>
      <c r="W28" s="90"/>
    </row>
    <row r="29" spans="1:23" ht="52.5" customHeight="1" outlineLevel="1">
      <c r="A29" s="88" t="s">
        <v>245</v>
      </c>
      <c r="B29" s="88" t="s">
        <v>246</v>
      </c>
      <c r="C29" s="88" t="s">
        <v>244</v>
      </c>
      <c r="D29" s="88" t="s">
        <v>46</v>
      </c>
      <c r="E29" s="88" t="s">
        <v>87</v>
      </c>
      <c r="F29" s="88" t="s">
        <v>88</v>
      </c>
      <c r="G29" s="88" t="s">
        <v>273</v>
      </c>
      <c r="H29" s="88" t="s">
        <v>274</v>
      </c>
      <c r="I29" s="90">
        <v>176600</v>
      </c>
      <c r="J29" s="90"/>
      <c r="K29" s="90"/>
      <c r="L29" s="90"/>
      <c r="M29" s="90"/>
      <c r="N29" s="88"/>
      <c r="O29" s="88"/>
      <c r="P29" s="88"/>
      <c r="Q29" s="90"/>
      <c r="R29" s="90">
        <v>176600</v>
      </c>
      <c r="S29" s="90">
        <v>176600</v>
      </c>
      <c r="T29" s="90"/>
      <c r="U29" s="90"/>
      <c r="V29" s="90"/>
      <c r="W29" s="90"/>
    </row>
    <row r="30" spans="1:23" ht="52.5" customHeight="1" outlineLevel="1">
      <c r="A30" s="88" t="s">
        <v>245</v>
      </c>
      <c r="B30" s="88" t="s">
        <v>246</v>
      </c>
      <c r="C30" s="88" t="s">
        <v>244</v>
      </c>
      <c r="D30" s="88" t="s">
        <v>46</v>
      </c>
      <c r="E30" s="88" t="s">
        <v>87</v>
      </c>
      <c r="F30" s="88" t="s">
        <v>88</v>
      </c>
      <c r="G30" s="88" t="s">
        <v>275</v>
      </c>
      <c r="H30" s="88" t="s">
        <v>276</v>
      </c>
      <c r="I30" s="90">
        <v>128600</v>
      </c>
      <c r="J30" s="90"/>
      <c r="K30" s="90"/>
      <c r="L30" s="90"/>
      <c r="M30" s="90"/>
      <c r="N30" s="88"/>
      <c r="O30" s="88"/>
      <c r="P30" s="88"/>
      <c r="Q30" s="90"/>
      <c r="R30" s="90">
        <v>128600</v>
      </c>
      <c r="S30" s="90">
        <v>128600</v>
      </c>
      <c r="T30" s="90"/>
      <c r="U30" s="90"/>
      <c r="V30" s="90"/>
      <c r="W30" s="90"/>
    </row>
    <row r="31" spans="1:23" ht="52.5" customHeight="1">
      <c r="A31" s="88"/>
      <c r="B31" s="88"/>
      <c r="C31" s="88" t="s">
        <v>277</v>
      </c>
      <c r="D31" s="88"/>
      <c r="E31" s="88"/>
      <c r="F31" s="88"/>
      <c r="G31" s="88"/>
      <c r="H31" s="88"/>
      <c r="I31" s="90"/>
      <c r="J31" s="90"/>
      <c r="K31" s="90"/>
      <c r="L31" s="90"/>
      <c r="M31" s="90"/>
      <c r="N31" s="88"/>
      <c r="O31" s="88"/>
      <c r="P31" s="88"/>
      <c r="Q31" s="90"/>
      <c r="R31" s="90"/>
      <c r="S31" s="90"/>
      <c r="T31" s="90"/>
      <c r="U31" s="90"/>
      <c r="V31" s="90"/>
      <c r="W31" s="90"/>
    </row>
    <row r="32" spans="1:23" ht="52.5" customHeight="1" outlineLevel="1">
      <c r="A32" s="88" t="s">
        <v>238</v>
      </c>
      <c r="B32" s="88" t="s">
        <v>278</v>
      </c>
      <c r="C32" s="88" t="s">
        <v>277</v>
      </c>
      <c r="D32" s="88" t="s">
        <v>46</v>
      </c>
      <c r="E32" s="88" t="s">
        <v>95</v>
      </c>
      <c r="F32" s="88" t="s">
        <v>96</v>
      </c>
      <c r="G32" s="88" t="s">
        <v>240</v>
      </c>
      <c r="H32" s="88" t="s">
        <v>241</v>
      </c>
      <c r="I32" s="90"/>
      <c r="J32" s="90"/>
      <c r="K32" s="90"/>
      <c r="L32" s="90"/>
      <c r="M32" s="90"/>
      <c r="N32" s="88"/>
      <c r="O32" s="88"/>
      <c r="P32" s="88"/>
      <c r="Q32" s="90"/>
      <c r="R32" s="90"/>
      <c r="S32" s="90"/>
      <c r="T32" s="90"/>
      <c r="U32" s="90"/>
      <c r="V32" s="90"/>
      <c r="W32" s="90"/>
    </row>
    <row r="33" spans="1:23" ht="30" customHeight="1">
      <c r="A33" s="171" t="s">
        <v>30</v>
      </c>
      <c r="B33" s="171"/>
      <c r="C33" s="171"/>
      <c r="D33" s="171"/>
      <c r="E33" s="171"/>
      <c r="F33" s="171"/>
      <c r="G33" s="171"/>
      <c r="H33" s="171"/>
      <c r="I33" s="90">
        <v>2780000</v>
      </c>
      <c r="J33" s="90"/>
      <c r="K33" s="90"/>
      <c r="L33" s="90"/>
      <c r="M33" s="90"/>
      <c r="N33" s="90"/>
      <c r="O33" s="90"/>
      <c r="P33" s="90"/>
      <c r="Q33" s="90"/>
      <c r="R33" s="90">
        <v>2780000</v>
      </c>
      <c r="S33" s="90">
        <v>2780000</v>
      </c>
      <c r="T33" s="90"/>
      <c r="U33" s="90"/>
      <c r="V33" s="90"/>
      <c r="W33" s="90"/>
    </row>
  </sheetData>
  <mergeCells count="30">
    <mergeCell ref="L5:L6"/>
    <mergeCell ref="M5:M6"/>
    <mergeCell ref="N5:N6"/>
    <mergeCell ref="O5:O6"/>
    <mergeCell ref="P5:P6"/>
    <mergeCell ref="J5:K5"/>
    <mergeCell ref="A33: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1:W1"/>
    <mergeCell ref="A2:W2"/>
    <mergeCell ref="A3:G3"/>
    <mergeCell ref="V3:W3"/>
    <mergeCell ref="J4:M4"/>
    <mergeCell ref="N4:P4"/>
    <mergeCell ref="R4:W4"/>
    <mergeCell ref="Q4:Q6"/>
    <mergeCell ref="R5:R6"/>
    <mergeCell ref="S5:S6"/>
    <mergeCell ref="T5:T6"/>
    <mergeCell ref="U5:U6"/>
    <mergeCell ref="V5:V6"/>
    <mergeCell ref="W5:W6"/>
  </mergeCells>
  <phoneticPr fontId="2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33"/>
  <sheetViews>
    <sheetView showZeros="0" topLeftCell="A31" workbookViewId="0">
      <selection activeCell="J1" sqref="J1:J1048576"/>
    </sheetView>
  </sheetViews>
  <sheetFormatPr defaultColWidth="10.28515625" defaultRowHeight="15" customHeight="1" outlineLevelRow="1"/>
  <cols>
    <col min="1" max="9" width="14.28515625" customWidth="1"/>
    <col min="10" max="10" width="34.28515625" customWidth="1"/>
  </cols>
  <sheetData>
    <row r="1" spans="1:10" ht="18.75" customHeight="1">
      <c r="A1" s="82"/>
      <c r="B1" s="82"/>
      <c r="C1" s="82"/>
      <c r="D1" s="82"/>
      <c r="E1" s="82"/>
      <c r="F1" s="82"/>
      <c r="G1" s="82"/>
      <c r="H1" s="82"/>
      <c r="I1" s="82"/>
      <c r="J1" s="85" t="s">
        <v>279</v>
      </c>
    </row>
    <row r="2" spans="1:10" ht="34.5" customHeight="1">
      <c r="A2" s="168" t="str">
        <f>"2025"&amp;"年项目支出绩效目标表"</f>
        <v>2025年项目支出绩效目标表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8.75" customHeight="1">
      <c r="A3" s="153" t="str">
        <f>"单位名称："&amp;"梁河县大厂中心卫生院"</f>
        <v>单位名称：梁河县大厂中心卫生院</v>
      </c>
      <c r="B3" s="153"/>
      <c r="C3" s="153"/>
      <c r="D3" s="153"/>
      <c r="E3" s="153"/>
      <c r="F3" s="82"/>
      <c r="G3" s="82"/>
      <c r="H3" s="82"/>
      <c r="I3" s="82"/>
      <c r="J3" s="82"/>
    </row>
    <row r="4" spans="1:10" ht="22.5" customHeight="1">
      <c r="A4" s="83" t="s">
        <v>280</v>
      </c>
      <c r="B4" s="83" t="s">
        <v>281</v>
      </c>
      <c r="C4" s="83" t="s">
        <v>282</v>
      </c>
      <c r="D4" s="83" t="s">
        <v>283</v>
      </c>
      <c r="E4" s="83" t="s">
        <v>284</v>
      </c>
      <c r="F4" s="83" t="s">
        <v>285</v>
      </c>
      <c r="G4" s="83" t="s">
        <v>286</v>
      </c>
      <c r="H4" s="83" t="s">
        <v>287</v>
      </c>
      <c r="I4" s="83" t="s">
        <v>288</v>
      </c>
      <c r="J4" s="83" t="s">
        <v>289</v>
      </c>
    </row>
    <row r="5" spans="1:10" ht="22.5" customHeight="1">
      <c r="A5" s="83" t="s">
        <v>59</v>
      </c>
      <c r="B5" s="83" t="s">
        <v>60</v>
      </c>
      <c r="C5" s="83" t="s">
        <v>61</v>
      </c>
      <c r="D5" s="83" t="s">
        <v>62</v>
      </c>
      <c r="E5" s="83" t="s">
        <v>63</v>
      </c>
      <c r="F5" s="83" t="s">
        <v>64</v>
      </c>
      <c r="G5" s="83" t="s">
        <v>65</v>
      </c>
      <c r="H5" s="83" t="s">
        <v>67</v>
      </c>
      <c r="I5" s="83" t="s">
        <v>66</v>
      </c>
      <c r="J5" s="83" t="s">
        <v>68</v>
      </c>
    </row>
    <row r="6" spans="1:10" ht="52.5" customHeight="1">
      <c r="A6" s="83" t="s">
        <v>46</v>
      </c>
      <c r="B6" s="83"/>
      <c r="C6" s="83"/>
      <c r="D6" s="83"/>
      <c r="E6" s="83"/>
      <c r="F6" s="83"/>
      <c r="G6" s="83"/>
      <c r="H6" s="83"/>
      <c r="I6" s="83"/>
      <c r="J6" s="83"/>
    </row>
    <row r="7" spans="1:10" ht="52.5" customHeight="1" outlineLevel="1">
      <c r="A7" s="172" t="s">
        <v>277</v>
      </c>
      <c r="B7" s="172" t="s">
        <v>290</v>
      </c>
      <c r="C7" s="84" t="s">
        <v>291</v>
      </c>
      <c r="D7" s="84" t="s">
        <v>292</v>
      </c>
      <c r="E7" s="84" t="s">
        <v>293</v>
      </c>
      <c r="F7" s="84" t="s">
        <v>294</v>
      </c>
      <c r="G7" s="83" t="s">
        <v>67</v>
      </c>
      <c r="H7" s="84" t="s">
        <v>295</v>
      </c>
      <c r="I7" s="83" t="s">
        <v>296</v>
      </c>
      <c r="J7" s="84" t="s">
        <v>297</v>
      </c>
    </row>
    <row r="8" spans="1:10" ht="52.5" customHeight="1" outlineLevel="1">
      <c r="A8" s="172" t="s">
        <v>277</v>
      </c>
      <c r="B8" s="172" t="s">
        <v>290</v>
      </c>
      <c r="C8" s="84" t="s">
        <v>291</v>
      </c>
      <c r="D8" s="84" t="s">
        <v>292</v>
      </c>
      <c r="E8" s="84" t="s">
        <v>298</v>
      </c>
      <c r="F8" s="84" t="s">
        <v>294</v>
      </c>
      <c r="G8" s="83" t="s">
        <v>299</v>
      </c>
      <c r="H8" s="84" t="s">
        <v>300</v>
      </c>
      <c r="I8" s="83" t="s">
        <v>301</v>
      </c>
      <c r="J8" s="84" t="s">
        <v>297</v>
      </c>
    </row>
    <row r="9" spans="1:10" ht="52.5" customHeight="1" outlineLevel="1">
      <c r="A9" s="172" t="s">
        <v>277</v>
      </c>
      <c r="B9" s="172" t="s">
        <v>290</v>
      </c>
      <c r="C9" s="84" t="s">
        <v>291</v>
      </c>
      <c r="D9" s="84" t="s">
        <v>302</v>
      </c>
      <c r="E9" s="84" t="s">
        <v>303</v>
      </c>
      <c r="F9" s="84" t="s">
        <v>294</v>
      </c>
      <c r="G9" s="83" t="s">
        <v>304</v>
      </c>
      <c r="H9" s="84" t="s">
        <v>300</v>
      </c>
      <c r="I9" s="83" t="s">
        <v>296</v>
      </c>
      <c r="J9" s="84" t="s">
        <v>297</v>
      </c>
    </row>
    <row r="10" spans="1:10" ht="52.5" customHeight="1" outlineLevel="1">
      <c r="A10" s="172" t="s">
        <v>277</v>
      </c>
      <c r="B10" s="172" t="s">
        <v>290</v>
      </c>
      <c r="C10" s="84" t="s">
        <v>291</v>
      </c>
      <c r="D10" s="84" t="s">
        <v>305</v>
      </c>
      <c r="E10" s="84" t="s">
        <v>306</v>
      </c>
      <c r="F10" s="84" t="s">
        <v>307</v>
      </c>
      <c r="G10" s="83" t="s">
        <v>304</v>
      </c>
      <c r="H10" s="84" t="s">
        <v>300</v>
      </c>
      <c r="I10" s="83" t="s">
        <v>296</v>
      </c>
      <c r="J10" s="84" t="s">
        <v>297</v>
      </c>
    </row>
    <row r="11" spans="1:10" ht="52.5" customHeight="1" outlineLevel="1">
      <c r="A11" s="172" t="s">
        <v>277</v>
      </c>
      <c r="B11" s="172" t="s">
        <v>290</v>
      </c>
      <c r="C11" s="84" t="s">
        <v>308</v>
      </c>
      <c r="D11" s="84" t="s">
        <v>309</v>
      </c>
      <c r="E11" s="84" t="s">
        <v>310</v>
      </c>
      <c r="F11" s="84" t="s">
        <v>294</v>
      </c>
      <c r="G11" s="83" t="s">
        <v>311</v>
      </c>
      <c r="H11" s="84" t="s">
        <v>300</v>
      </c>
      <c r="I11" s="83" t="s">
        <v>296</v>
      </c>
      <c r="J11" s="84" t="s">
        <v>297</v>
      </c>
    </row>
    <row r="12" spans="1:10" ht="52.5" customHeight="1" outlineLevel="1">
      <c r="A12" s="172" t="s">
        <v>277</v>
      </c>
      <c r="B12" s="172" t="s">
        <v>290</v>
      </c>
      <c r="C12" s="84" t="s">
        <v>312</v>
      </c>
      <c r="D12" s="84" t="s">
        <v>313</v>
      </c>
      <c r="E12" s="84" t="s">
        <v>314</v>
      </c>
      <c r="F12" s="84" t="s">
        <v>315</v>
      </c>
      <c r="G12" s="83" t="s">
        <v>311</v>
      </c>
      <c r="H12" s="84" t="s">
        <v>300</v>
      </c>
      <c r="I12" s="83" t="s">
        <v>296</v>
      </c>
      <c r="J12" s="84" t="s">
        <v>297</v>
      </c>
    </row>
    <row r="13" spans="1:10" ht="52.5" customHeight="1" outlineLevel="1">
      <c r="A13" s="172" t="s">
        <v>237</v>
      </c>
      <c r="B13" s="172" t="s">
        <v>316</v>
      </c>
      <c r="C13" s="84" t="s">
        <v>291</v>
      </c>
      <c r="D13" s="84" t="s">
        <v>292</v>
      </c>
      <c r="E13" s="84" t="s">
        <v>317</v>
      </c>
      <c r="F13" s="84" t="s">
        <v>294</v>
      </c>
      <c r="G13" s="83" t="s">
        <v>318</v>
      </c>
      <c r="H13" s="84" t="s">
        <v>300</v>
      </c>
      <c r="I13" s="83" t="s">
        <v>296</v>
      </c>
      <c r="J13" s="84" t="s">
        <v>319</v>
      </c>
    </row>
    <row r="14" spans="1:10" ht="52.5" customHeight="1" outlineLevel="1">
      <c r="A14" s="172" t="s">
        <v>237</v>
      </c>
      <c r="B14" s="172" t="s">
        <v>316</v>
      </c>
      <c r="C14" s="84" t="s">
        <v>291</v>
      </c>
      <c r="D14" s="84" t="s">
        <v>292</v>
      </c>
      <c r="E14" s="84" t="s">
        <v>320</v>
      </c>
      <c r="F14" s="84" t="s">
        <v>294</v>
      </c>
      <c r="G14" s="83" t="s">
        <v>318</v>
      </c>
      <c r="H14" s="84" t="s">
        <v>300</v>
      </c>
      <c r="I14" s="83" t="s">
        <v>296</v>
      </c>
      <c r="J14" s="84" t="s">
        <v>319</v>
      </c>
    </row>
    <row r="15" spans="1:10" ht="52.5" customHeight="1" outlineLevel="1">
      <c r="A15" s="172" t="s">
        <v>237</v>
      </c>
      <c r="B15" s="172" t="s">
        <v>316</v>
      </c>
      <c r="C15" s="84" t="s">
        <v>291</v>
      </c>
      <c r="D15" s="84" t="s">
        <v>292</v>
      </c>
      <c r="E15" s="84" t="s">
        <v>321</v>
      </c>
      <c r="F15" s="84" t="s">
        <v>294</v>
      </c>
      <c r="G15" s="83" t="s">
        <v>318</v>
      </c>
      <c r="H15" s="84" t="s">
        <v>300</v>
      </c>
      <c r="I15" s="83" t="s">
        <v>296</v>
      </c>
      <c r="J15" s="84" t="s">
        <v>319</v>
      </c>
    </row>
    <row r="16" spans="1:10" ht="52.5" customHeight="1" outlineLevel="1">
      <c r="A16" s="172" t="s">
        <v>237</v>
      </c>
      <c r="B16" s="172" t="s">
        <v>316</v>
      </c>
      <c r="C16" s="84" t="s">
        <v>291</v>
      </c>
      <c r="D16" s="84" t="s">
        <v>292</v>
      </c>
      <c r="E16" s="84" t="s">
        <v>322</v>
      </c>
      <c r="F16" s="84" t="s">
        <v>294</v>
      </c>
      <c r="G16" s="83" t="s">
        <v>318</v>
      </c>
      <c r="H16" s="84" t="s">
        <v>300</v>
      </c>
      <c r="I16" s="83" t="s">
        <v>296</v>
      </c>
      <c r="J16" s="84" t="s">
        <v>319</v>
      </c>
    </row>
    <row r="17" spans="1:10" ht="52.5" customHeight="1" outlineLevel="1">
      <c r="A17" s="172" t="s">
        <v>237</v>
      </c>
      <c r="B17" s="172" t="s">
        <v>316</v>
      </c>
      <c r="C17" s="84" t="s">
        <v>291</v>
      </c>
      <c r="D17" s="84" t="s">
        <v>292</v>
      </c>
      <c r="E17" s="84" t="s">
        <v>323</v>
      </c>
      <c r="F17" s="84" t="s">
        <v>294</v>
      </c>
      <c r="G17" s="83" t="s">
        <v>324</v>
      </c>
      <c r="H17" s="84" t="s">
        <v>300</v>
      </c>
      <c r="I17" s="83" t="s">
        <v>296</v>
      </c>
      <c r="J17" s="84" t="s">
        <v>319</v>
      </c>
    </row>
    <row r="18" spans="1:10" ht="52.5" customHeight="1" outlineLevel="1">
      <c r="A18" s="172" t="s">
        <v>237</v>
      </c>
      <c r="B18" s="172" t="s">
        <v>316</v>
      </c>
      <c r="C18" s="84" t="s">
        <v>291</v>
      </c>
      <c r="D18" s="84" t="s">
        <v>292</v>
      </c>
      <c r="E18" s="84" t="s">
        <v>325</v>
      </c>
      <c r="F18" s="84" t="s">
        <v>294</v>
      </c>
      <c r="G18" s="83" t="s">
        <v>326</v>
      </c>
      <c r="H18" s="84" t="s">
        <v>300</v>
      </c>
      <c r="I18" s="83" t="s">
        <v>296</v>
      </c>
      <c r="J18" s="84" t="s">
        <v>319</v>
      </c>
    </row>
    <row r="19" spans="1:10" ht="52.5" customHeight="1" outlineLevel="1">
      <c r="A19" s="172" t="s">
        <v>237</v>
      </c>
      <c r="B19" s="172" t="s">
        <v>316</v>
      </c>
      <c r="C19" s="84" t="s">
        <v>291</v>
      </c>
      <c r="D19" s="84" t="s">
        <v>292</v>
      </c>
      <c r="E19" s="84" t="s">
        <v>327</v>
      </c>
      <c r="F19" s="84" t="s">
        <v>294</v>
      </c>
      <c r="G19" s="83" t="s">
        <v>318</v>
      </c>
      <c r="H19" s="84" t="s">
        <v>300</v>
      </c>
      <c r="I19" s="83" t="s">
        <v>296</v>
      </c>
      <c r="J19" s="84" t="s">
        <v>319</v>
      </c>
    </row>
    <row r="20" spans="1:10" ht="52.5" customHeight="1" outlineLevel="1">
      <c r="A20" s="172" t="s">
        <v>237</v>
      </c>
      <c r="B20" s="172" t="s">
        <v>316</v>
      </c>
      <c r="C20" s="84" t="s">
        <v>291</v>
      </c>
      <c r="D20" s="84" t="s">
        <v>292</v>
      </c>
      <c r="E20" s="84" t="s">
        <v>328</v>
      </c>
      <c r="F20" s="84" t="s">
        <v>294</v>
      </c>
      <c r="G20" s="83" t="s">
        <v>324</v>
      </c>
      <c r="H20" s="84" t="s">
        <v>300</v>
      </c>
      <c r="I20" s="83" t="s">
        <v>296</v>
      </c>
      <c r="J20" s="84" t="s">
        <v>319</v>
      </c>
    </row>
    <row r="21" spans="1:10" ht="52.5" customHeight="1" outlineLevel="1">
      <c r="A21" s="172" t="s">
        <v>237</v>
      </c>
      <c r="B21" s="172" t="s">
        <v>316</v>
      </c>
      <c r="C21" s="84" t="s">
        <v>291</v>
      </c>
      <c r="D21" s="84" t="s">
        <v>292</v>
      </c>
      <c r="E21" s="84" t="s">
        <v>329</v>
      </c>
      <c r="F21" s="84" t="s">
        <v>294</v>
      </c>
      <c r="G21" s="83" t="s">
        <v>324</v>
      </c>
      <c r="H21" s="84" t="s">
        <v>300</v>
      </c>
      <c r="I21" s="83" t="s">
        <v>296</v>
      </c>
      <c r="J21" s="84" t="s">
        <v>319</v>
      </c>
    </row>
    <row r="22" spans="1:10" ht="52.5" customHeight="1" outlineLevel="1">
      <c r="A22" s="172" t="s">
        <v>237</v>
      </c>
      <c r="B22" s="172" t="s">
        <v>316</v>
      </c>
      <c r="C22" s="84" t="s">
        <v>291</v>
      </c>
      <c r="D22" s="84" t="s">
        <v>302</v>
      </c>
      <c r="E22" s="84" t="s">
        <v>330</v>
      </c>
      <c r="F22" s="84" t="s">
        <v>294</v>
      </c>
      <c r="G22" s="83" t="s">
        <v>331</v>
      </c>
      <c r="H22" s="84" t="s">
        <v>300</v>
      </c>
      <c r="I22" s="83" t="s">
        <v>296</v>
      </c>
      <c r="J22" s="84" t="s">
        <v>319</v>
      </c>
    </row>
    <row r="23" spans="1:10" ht="52.5" customHeight="1" outlineLevel="1">
      <c r="A23" s="172" t="s">
        <v>237</v>
      </c>
      <c r="B23" s="172" t="s">
        <v>316</v>
      </c>
      <c r="C23" s="84" t="s">
        <v>291</v>
      </c>
      <c r="D23" s="84" t="s">
        <v>302</v>
      </c>
      <c r="E23" s="84" t="s">
        <v>332</v>
      </c>
      <c r="F23" s="84" t="s">
        <v>294</v>
      </c>
      <c r="G23" s="83" t="s">
        <v>331</v>
      </c>
      <c r="H23" s="84" t="s">
        <v>300</v>
      </c>
      <c r="I23" s="83" t="s">
        <v>296</v>
      </c>
      <c r="J23" s="84" t="s">
        <v>319</v>
      </c>
    </row>
    <row r="24" spans="1:10" ht="52.5" customHeight="1" outlineLevel="1">
      <c r="A24" s="172" t="s">
        <v>237</v>
      </c>
      <c r="B24" s="172" t="s">
        <v>316</v>
      </c>
      <c r="C24" s="84" t="s">
        <v>291</v>
      </c>
      <c r="D24" s="84" t="s">
        <v>302</v>
      </c>
      <c r="E24" s="84" t="s">
        <v>333</v>
      </c>
      <c r="F24" s="84" t="s">
        <v>294</v>
      </c>
      <c r="G24" s="83" t="s">
        <v>331</v>
      </c>
      <c r="H24" s="84" t="s">
        <v>300</v>
      </c>
      <c r="I24" s="83" t="s">
        <v>296</v>
      </c>
      <c r="J24" s="84" t="s">
        <v>319</v>
      </c>
    </row>
    <row r="25" spans="1:10" ht="52.5" customHeight="1" outlineLevel="1">
      <c r="A25" s="172" t="s">
        <v>237</v>
      </c>
      <c r="B25" s="172" t="s">
        <v>316</v>
      </c>
      <c r="C25" s="84" t="s">
        <v>291</v>
      </c>
      <c r="D25" s="84" t="s">
        <v>302</v>
      </c>
      <c r="E25" s="84" t="s">
        <v>334</v>
      </c>
      <c r="F25" s="84" t="s">
        <v>294</v>
      </c>
      <c r="G25" s="83" t="s">
        <v>331</v>
      </c>
      <c r="H25" s="84" t="s">
        <v>300</v>
      </c>
      <c r="I25" s="83" t="s">
        <v>296</v>
      </c>
      <c r="J25" s="84" t="s">
        <v>319</v>
      </c>
    </row>
    <row r="26" spans="1:10" ht="52.5" customHeight="1" outlineLevel="1">
      <c r="A26" s="172" t="s">
        <v>237</v>
      </c>
      <c r="B26" s="172" t="s">
        <v>316</v>
      </c>
      <c r="C26" s="84" t="s">
        <v>308</v>
      </c>
      <c r="D26" s="84" t="s">
        <v>309</v>
      </c>
      <c r="E26" s="84" t="s">
        <v>335</v>
      </c>
      <c r="F26" s="84" t="s">
        <v>307</v>
      </c>
      <c r="G26" s="83" t="s">
        <v>336</v>
      </c>
      <c r="H26" s="84" t="s">
        <v>295</v>
      </c>
      <c r="I26" s="83" t="s">
        <v>301</v>
      </c>
      <c r="J26" s="84" t="s">
        <v>319</v>
      </c>
    </row>
    <row r="27" spans="1:10" ht="52.5" customHeight="1" outlineLevel="1">
      <c r="A27" s="172" t="s">
        <v>237</v>
      </c>
      <c r="B27" s="172" t="s">
        <v>316</v>
      </c>
      <c r="C27" s="84" t="s">
        <v>312</v>
      </c>
      <c r="D27" s="84" t="s">
        <v>313</v>
      </c>
      <c r="E27" s="84" t="s">
        <v>313</v>
      </c>
      <c r="F27" s="84" t="s">
        <v>294</v>
      </c>
      <c r="G27" s="83" t="s">
        <v>324</v>
      </c>
      <c r="H27" s="84" t="s">
        <v>300</v>
      </c>
      <c r="I27" s="83" t="s">
        <v>296</v>
      </c>
      <c r="J27" s="84" t="s">
        <v>319</v>
      </c>
    </row>
    <row r="28" spans="1:10" ht="52.5" customHeight="1" outlineLevel="1">
      <c r="A28" s="172" t="s">
        <v>244</v>
      </c>
      <c r="B28" s="172" t="s">
        <v>337</v>
      </c>
      <c r="C28" s="84" t="s">
        <v>291</v>
      </c>
      <c r="D28" s="84" t="s">
        <v>292</v>
      </c>
      <c r="E28" s="84" t="s">
        <v>338</v>
      </c>
      <c r="F28" s="84" t="s">
        <v>339</v>
      </c>
      <c r="G28" s="83" t="s">
        <v>70</v>
      </c>
      <c r="H28" s="84" t="s">
        <v>340</v>
      </c>
      <c r="I28" s="83" t="s">
        <v>301</v>
      </c>
      <c r="J28" s="84" t="s">
        <v>341</v>
      </c>
    </row>
    <row r="29" spans="1:10" ht="52.5" customHeight="1" outlineLevel="1">
      <c r="A29" s="172" t="s">
        <v>244</v>
      </c>
      <c r="B29" s="172" t="s">
        <v>337</v>
      </c>
      <c r="C29" s="84" t="s">
        <v>291</v>
      </c>
      <c r="D29" s="84" t="s">
        <v>302</v>
      </c>
      <c r="E29" s="84" t="s">
        <v>342</v>
      </c>
      <c r="F29" s="84" t="s">
        <v>294</v>
      </c>
      <c r="G29" s="83" t="s">
        <v>343</v>
      </c>
      <c r="H29" s="84" t="s">
        <v>300</v>
      </c>
      <c r="I29" s="83" t="s">
        <v>301</v>
      </c>
      <c r="J29" s="84" t="s">
        <v>342</v>
      </c>
    </row>
    <row r="30" spans="1:10" ht="52.5" customHeight="1" outlineLevel="1">
      <c r="A30" s="172" t="s">
        <v>244</v>
      </c>
      <c r="B30" s="172" t="s">
        <v>337</v>
      </c>
      <c r="C30" s="84" t="s">
        <v>291</v>
      </c>
      <c r="D30" s="84" t="s">
        <v>305</v>
      </c>
      <c r="E30" s="84" t="s">
        <v>344</v>
      </c>
      <c r="F30" s="84" t="s">
        <v>339</v>
      </c>
      <c r="G30" s="83" t="s">
        <v>65</v>
      </c>
      <c r="H30" s="84" t="s">
        <v>345</v>
      </c>
      <c r="I30" s="83" t="s">
        <v>301</v>
      </c>
      <c r="J30" s="84" t="s">
        <v>344</v>
      </c>
    </row>
    <row r="31" spans="1:10" ht="52.5" customHeight="1" outlineLevel="1">
      <c r="A31" s="172" t="s">
        <v>244</v>
      </c>
      <c r="B31" s="172" t="s">
        <v>337</v>
      </c>
      <c r="C31" s="84" t="s">
        <v>291</v>
      </c>
      <c r="D31" s="84" t="s">
        <v>346</v>
      </c>
      <c r="E31" s="84" t="s">
        <v>347</v>
      </c>
      <c r="F31" s="84" t="s">
        <v>339</v>
      </c>
      <c r="G31" s="83" t="s">
        <v>348</v>
      </c>
      <c r="H31" s="84" t="s">
        <v>349</v>
      </c>
      <c r="I31" s="83" t="s">
        <v>301</v>
      </c>
      <c r="J31" s="84" t="s">
        <v>350</v>
      </c>
    </row>
    <row r="32" spans="1:10" ht="52.5" customHeight="1" outlineLevel="1">
      <c r="A32" s="172" t="s">
        <v>244</v>
      </c>
      <c r="B32" s="172" t="s">
        <v>337</v>
      </c>
      <c r="C32" s="84" t="s">
        <v>308</v>
      </c>
      <c r="D32" s="84" t="s">
        <v>309</v>
      </c>
      <c r="E32" s="84" t="s">
        <v>351</v>
      </c>
      <c r="F32" s="84" t="s">
        <v>294</v>
      </c>
      <c r="G32" s="83" t="s">
        <v>299</v>
      </c>
      <c r="H32" s="84" t="s">
        <v>300</v>
      </c>
      <c r="I32" s="83" t="s">
        <v>301</v>
      </c>
      <c r="J32" s="84" t="s">
        <v>351</v>
      </c>
    </row>
    <row r="33" spans="1:10" ht="52.5" customHeight="1" outlineLevel="1">
      <c r="A33" s="172" t="s">
        <v>244</v>
      </c>
      <c r="B33" s="172" t="s">
        <v>337</v>
      </c>
      <c r="C33" s="84" t="s">
        <v>312</v>
      </c>
      <c r="D33" s="84" t="s">
        <v>313</v>
      </c>
      <c r="E33" s="84" t="s">
        <v>352</v>
      </c>
      <c r="F33" s="84" t="s">
        <v>294</v>
      </c>
      <c r="G33" s="83" t="s">
        <v>299</v>
      </c>
      <c r="H33" s="84" t="s">
        <v>300</v>
      </c>
      <c r="I33" s="83" t="s">
        <v>301</v>
      </c>
      <c r="J33" s="84" t="s">
        <v>352</v>
      </c>
    </row>
  </sheetData>
  <mergeCells count="8">
    <mergeCell ref="A2:J2"/>
    <mergeCell ref="A3:E3"/>
    <mergeCell ref="A7:A12"/>
    <mergeCell ref="A13:A27"/>
    <mergeCell ref="A28:A33"/>
    <mergeCell ref="B7:B12"/>
    <mergeCell ref="B13:B27"/>
    <mergeCell ref="B28:B33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2025-02-25T01:03:00Z</dcterms:created>
  <dcterms:modified xsi:type="dcterms:W3CDTF">2025-03-05T06:52:49Z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BA40D8F7EACF40D69CC6AE36397A97DB_13</vt:lpwstr>
  </property>
  <property fmtid="{D5CDD505-2E9C-101B-9397-08002B2CF9AE}" pid="3" name="KSOProductBuildVer">
    <vt:lpwstr>2052-11.8.6.8810</vt:lpwstr>
  </property>
</Properties>
</file>