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40" firstSheet="13" activeTab="15"/>
  </bookViews>
  <sheets>
    <sheet name="财务收支预算总表01-1" sheetId="2" r:id="rId1"/>
    <sheet name="部门收入预算表01-2" sheetId="3" r:id="rId2"/>
    <sheet name="部门支出预算表01-3" sheetId="4" r:id="rId3"/>
    <sheet name="财政拨款收支预算总表02-1" sheetId="5" r:id="rId4"/>
    <sheet name="一般公共预算支出预算表02-2" sheetId="6" r:id="rId5"/>
    <sheet name="一般公共预算“三公”经费支出预算表03" sheetId="7" r:id="rId6"/>
    <sheet name="基本支出预算表04" sheetId="8" r:id="rId7"/>
    <sheet name="项目支出预算表05-1" sheetId="9" r:id="rId8"/>
    <sheet name="部门项目支出绩效目标表05-2" sheetId="10" r:id="rId9"/>
    <sheet name="政府性基金预算支出预算表06（梁河）" sheetId="11" r:id="rId10"/>
    <sheet name="部门政府采购预算表07" sheetId="12" r:id="rId11"/>
    <sheet name="政府购买服务预算表08" sheetId="13" r:id="rId12"/>
    <sheet name="县对下转移支付预算表09-1（梁河）" sheetId="14" r:id="rId13"/>
    <sheet name="县对下转移支付绩效目标表09-2（梁河）" sheetId="15" r:id="rId14"/>
    <sheet name="新增资产配置表10（梁河）" sheetId="16" r:id="rId15"/>
    <sheet name="上级补助项目支出预算表11" sheetId="17" r:id="rId16"/>
    <sheet name="部门项目中期规划预算表12" sheetId="18" r:id="rId17"/>
  </sheets>
  <definedNames>
    <definedName name="_xlnm._FilterDatabase" localSheetId="10" hidden="1">部门政府采购预算表07!$Q$1:$Q$7</definedName>
    <definedName name="_xlnm.Print_Titles" localSheetId="6">基本支出预算表04!$1:$8</definedName>
    <definedName name="_xlnm.Print_Titles" localSheetId="7">'项目支出预算表05-1'!$1:$7</definedName>
    <definedName name="_xlnm.Print_Titles" localSheetId="10">部门政府采购预算表07!$1:$7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<sst xmlns="http://schemas.openxmlformats.org/spreadsheetml/2006/main" count="1075" uniqueCount="427">
  <si>
    <t>预算01-1表</t>
  </si>
  <si>
    <t>单位:元</t>
  </si>
  <si>
    <t>收入</t>
  </si>
  <si>
    <t>支出</t>
  </si>
  <si>
    <t>项目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</si>
  <si>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</si>
  <si>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</si>
  <si>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</si>
  <si>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</si>
  <si>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</si>
  <si>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</si>
  <si>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</si>
  <si>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</si>
  <si>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</si>
  <si>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</si>
  <si>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</si>
  <si>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</si>
  <si>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</si>
  <si>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</si>
  <si>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上年结余结转</t>
  </si>
  <si>
    <t>年终结转结余</t>
  </si>
  <si>
    <t>1、财政拨款结转结余</t>
  </si>
  <si>
    <t>2、使用非财政拨款结余</t>
  </si>
  <si>
    <t>2、非财政拨款结余</t>
  </si>
  <si>
    <t>收  入  总  计</t>
  </si>
  <si>
    <t>支  出  总  计</t>
  </si>
  <si>
    <t>预算01-2表</t>
  </si>
  <si>
    <t>单位：元</t>
  </si>
  <si>
    <t>部门（单位）代码</t>
  </si>
  <si>
    <t>部门（单位）名称</t>
  </si>
  <si>
    <t>合计</t>
  </si>
  <si>
    <t>本年收入</t>
  </si>
  <si>
    <t>上年结转结余</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</si>
  <si>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</si>
  <si>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</si>
  <si>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</si>
  <si>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</si>
  <si>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</si>
  <si>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</si>
  <si>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</si>
  <si>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</si>
  <si>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</si>
  <si>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</si>
  <si>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</si>
  <si>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</si>
  <si>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131016</t>
  </si>
  <si>
    <t>梁河县妇幼保健院</t>
  </si>
  <si>
    <t>预算01-3表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</si>
  <si>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</si>
  <si>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</si>
  <si>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</si>
  <si>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</si>
  <si>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</si>
  <si>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</si>
  <si>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</si>
  <si>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</si>
  <si>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</si>
  <si>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</si>
  <si>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</si>
  <si>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</si>
  <si>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</si>
  <si>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</si>
  <si>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</si>
  <si>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</si>
  <si>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</si>
  <si>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</si>
  <si>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</si>
  <si>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</si>
  <si>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</si>
  <si>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</si>
  <si>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</si>
  <si>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</si>
  <si>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</si>
  <si>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</si>
  <si>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208</t>
  </si>
  <si>
    <t>社会保障和就业支出</t>
  </si>
  <si>
    <t>20805</t>
  </si>
  <si>
    <t>行政事业单位养老支出</t>
  </si>
  <si>
    <t>2080505</t>
  </si>
  <si>
    <t>机关事业单位基本养老保险缴费支出</t>
  </si>
  <si>
    <t>20899</t>
  </si>
  <si>
    <t>其他社会保障和就业支出</t>
  </si>
  <si>
    <t>2089999</t>
  </si>
  <si>
    <t>210</t>
  </si>
  <si>
    <t>卫生健康支出</t>
  </si>
  <si>
    <t>21002</t>
  </si>
  <si>
    <t>公立医院</t>
  </si>
  <si>
    <t>2100299</t>
  </si>
  <si>
    <t>其他公立医院支出</t>
  </si>
  <si>
    <t>21004</t>
  </si>
  <si>
    <t>公共卫生</t>
  </si>
  <si>
    <t>2100403</t>
  </si>
  <si>
    <t>妇幼保健机构</t>
  </si>
  <si>
    <t>21011</t>
  </si>
  <si>
    <t>行政事业单位医疗</t>
  </si>
  <si>
    <t>2101101</t>
  </si>
  <si>
    <t>行政单位医疗</t>
  </si>
  <si>
    <t>2101102</t>
  </si>
  <si>
    <t>事业单位医疗</t>
  </si>
  <si>
    <t>2101199</t>
  </si>
  <si>
    <t>其他行政事业单位医疗支出</t>
  </si>
  <si>
    <t>221</t>
  </si>
  <si>
    <t>住房保障支出</t>
  </si>
  <si>
    <t>22102</t>
  </si>
  <si>
    <t>住房改革支出</t>
  </si>
  <si>
    <t>2210201</t>
  </si>
  <si>
    <t>住房公积金</t>
  </si>
  <si>
    <t>预算02-1表</t>
  </si>
  <si>
    <t>收        入</t>
  </si>
  <si>
    <t>支        出</t>
  </si>
  <si>
    <t>项      目</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</si>
  <si>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</si>
  <si>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</si>
  <si>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</si>
  <si>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</si>
  <si>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</si>
  <si>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</si>
  <si>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</si>
  <si>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</si>
  <si>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</si>
  <si>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</si>
  <si>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</si>
  <si>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</si>
  <si>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</si>
  <si>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</si>
  <si>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</si>
  <si>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</si>
  <si>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</si>
  <si>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</si>
  <si>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</si>
  <si>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</si>
  <si>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</si>
  <si>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</si>
  <si>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</si>
  <si>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</si>
  <si>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</si>
  <si>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</si>
  <si>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</si>
  <si>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</si>
  <si>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</si>
  <si>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</si>
  <si>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</si>
  <si>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</si>
  <si>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</si>
  <si>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（二十七）债务发行费用支出</t>
  </si>
  <si>
    <t>二、年终结余结转</t>
  </si>
  <si>
    <t>预算02-2表</t>
  </si>
  <si>
    <t>部门预算支出功能分类科目</t>
  </si>
  <si>
    <t>人员经费</t>
  </si>
  <si>
    <t>公用经费</t>
  </si>
  <si>
    <t>预算03表</t>
  </si>
  <si>
    <t>“三公”经费合计</t>
  </si>
  <si>
    <t>因公出国（境）费</t>
  </si>
  <si>
    <t>公务用车购置及运行费</t>
  </si>
  <si>
    <t>公务接待费</t>
  </si>
  <si>
    <t>公务用车购置费</t>
  </si>
  <si>
    <t>公务用车运行费</t>
  </si>
  <si>
    <r>
      <rPr>
        <sz val="11"/>
        <color rgb="FF000000"/>
        <rFont val="宋体"/>
        <charset val="134"/>
      </rPr>
      <t>说明</t>
    </r>
    <r>
      <rPr>
        <sz val="11"/>
        <color rgb="FF000000"/>
        <rFont val="Calibri"/>
        <charset val="134"/>
      </rPr>
      <t>:</t>
    </r>
    <r>
      <rPr>
        <sz val="11"/>
        <color rgb="FF000000"/>
        <rFont val="宋体"/>
        <charset val="134"/>
      </rPr>
      <t>本单位无一般公共预算</t>
    </r>
    <r>
      <rPr>
        <sz val="11"/>
        <color rgb="FF000000"/>
        <rFont val="Calibri"/>
        <charset val="134"/>
      </rPr>
      <t>“</t>
    </r>
    <r>
      <rPr>
        <sz val="11"/>
        <color rgb="FF000000"/>
        <rFont val="宋体"/>
        <charset val="134"/>
      </rPr>
      <t>三公</t>
    </r>
    <r>
      <rPr>
        <sz val="11"/>
        <color rgb="FF000000"/>
        <rFont val="Calibri"/>
        <charset val="134"/>
      </rPr>
      <t>”</t>
    </r>
    <r>
      <rPr>
        <sz val="11"/>
        <color rgb="FF000000"/>
        <rFont val="宋体"/>
        <charset val="134"/>
      </rPr>
      <t>经费支出。</t>
    </r>
  </si>
  <si>
    <t>预算04表</t>
  </si>
  <si>
    <t>2025年部门基本支出预算表</t>
  </si>
  <si>
    <t>单位名称</t>
  </si>
  <si>
    <t>项目代码</t>
  </si>
  <si>
    <t>项目名称</t>
  </si>
  <si>
    <t>功能科目编码</t>
  </si>
  <si>
    <t>功能科目名称</t>
  </si>
  <si>
    <t>部门经济科目编码</t>
  </si>
  <si>
    <t>部门经济科目名称</t>
  </si>
  <si>
    <t>资金来源</t>
  </si>
  <si>
    <t>总计</t>
  </si>
  <si>
    <t>已提前安排</t>
  </si>
  <si>
    <t>抵扣上年垫付资金</t>
  </si>
  <si>
    <t>本次下达</t>
  </si>
  <si>
    <t>另文下达</t>
  </si>
  <si>
    <t>财政拨款结转结余</t>
  </si>
  <si>
    <t>全年数</t>
  </si>
  <si>
    <t>16</t>
  </si>
  <si>
    <t>17</t>
  </si>
  <si>
    <t>18</t>
  </si>
  <si>
    <t>19</t>
  </si>
  <si>
    <t>20</t>
  </si>
  <si>
    <t>21</t>
  </si>
  <si>
    <t>22</t>
  </si>
  <si>
    <t>23</t>
  </si>
  <si>
    <t>533122210000000013033</t>
  </si>
  <si>
    <t>事业人员支出工资</t>
  </si>
  <si>
    <t>30101</t>
  </si>
  <si>
    <t>基本工资</t>
  </si>
  <si>
    <t>30102</t>
  </si>
  <si>
    <t>津贴补贴</t>
  </si>
  <si>
    <t>30107</t>
  </si>
  <si>
    <t>绩效工资</t>
  </si>
  <si>
    <t>533122231100001453672</t>
  </si>
  <si>
    <t>事业绩效奖励</t>
  </si>
  <si>
    <t>533122251100003748318</t>
  </si>
  <si>
    <t>机关事业单位基本养老保险缴费</t>
  </si>
  <si>
    <t>30108</t>
  </si>
  <si>
    <t>533122210000000013040</t>
  </si>
  <si>
    <t>职工基本医疗保险缴费</t>
  </si>
  <si>
    <t>30110</t>
  </si>
  <si>
    <t>533122241100002288042</t>
  </si>
  <si>
    <t>大病保险费</t>
  </si>
  <si>
    <t>30112</t>
  </si>
  <si>
    <t>其他社会保障缴费</t>
  </si>
  <si>
    <t>533122251100003748309</t>
  </si>
  <si>
    <t>工伤保险</t>
  </si>
  <si>
    <t>533122210000000013038</t>
  </si>
  <si>
    <t>生育保险</t>
  </si>
  <si>
    <t>533122210000000013039</t>
  </si>
  <si>
    <t>失业保险</t>
  </si>
  <si>
    <t>533122210000000013042</t>
  </si>
  <si>
    <t>30113</t>
  </si>
  <si>
    <t>533122251100003748357</t>
  </si>
  <si>
    <t>单位资金安排2025年人员类临聘人员保险项目经费</t>
  </si>
  <si>
    <t>533122251100003748368</t>
  </si>
  <si>
    <t>单位自有资金安排2025年编外人员工资类项目经费</t>
  </si>
  <si>
    <t>30199</t>
  </si>
  <si>
    <t>其他工资福利支出</t>
  </si>
  <si>
    <t>533122251100003748369</t>
  </si>
  <si>
    <t>单位自有资金安排2025年编外人员住房公积金项目经费</t>
  </si>
  <si>
    <t>533122251100003748379</t>
  </si>
  <si>
    <t>单位资金安排2025年其他运转类项目经费</t>
  </si>
  <si>
    <t>30228</t>
  </si>
  <si>
    <t>工会经费</t>
  </si>
  <si>
    <t>533122251100003748391</t>
  </si>
  <si>
    <t>单位自有资金安排2025年退休人员项目经费</t>
  </si>
  <si>
    <t>30399</t>
  </si>
  <si>
    <t>其他对个人和家庭的补助</t>
  </si>
  <si>
    <t>533122251100003754891</t>
  </si>
  <si>
    <t>单位资金安排2025年奖励性绩效项目经费</t>
  </si>
  <si>
    <t>预算05-1表</t>
  </si>
  <si>
    <t>2025年部门项目支出预算表</t>
  </si>
  <si>
    <t>项目分类</t>
  </si>
  <si>
    <t>项目单位</t>
  </si>
  <si>
    <t>经济科目编码</t>
  </si>
  <si>
    <t>经济科目名称</t>
  </si>
  <si>
    <t>本年拨款</t>
  </si>
  <si>
    <t>其中：本次下达</t>
  </si>
  <si>
    <t>单位资金安排2025年特定目标类项目经费</t>
  </si>
  <si>
    <t>事业发展类</t>
  </si>
  <si>
    <t>533122251100003748151</t>
  </si>
  <si>
    <t>30201</t>
  </si>
  <si>
    <t>办公费</t>
  </si>
  <si>
    <t>30204</t>
  </si>
  <si>
    <t>手续费</t>
  </si>
  <si>
    <t>30205</t>
  </si>
  <si>
    <t>水费</t>
  </si>
  <si>
    <t>30206</t>
  </si>
  <si>
    <t>电费</t>
  </si>
  <si>
    <t>30207</t>
  </si>
  <si>
    <t>邮电费</t>
  </si>
  <si>
    <t>30211</t>
  </si>
  <si>
    <t>差旅费</t>
  </si>
  <si>
    <t>30213</t>
  </si>
  <si>
    <t>维修（护）费</t>
  </si>
  <si>
    <t>30216</t>
  </si>
  <si>
    <t>培训费</t>
  </si>
  <si>
    <t>30217</t>
  </si>
  <si>
    <t>30218</t>
  </si>
  <si>
    <t>专用材料费</t>
  </si>
  <si>
    <t>30226</t>
  </si>
  <si>
    <t>劳务费</t>
  </si>
  <si>
    <t>30227</t>
  </si>
  <si>
    <t>委托业务费</t>
  </si>
  <si>
    <t>30231</t>
  </si>
  <si>
    <t>公务用车运行维护费</t>
  </si>
  <si>
    <t>30239</t>
  </si>
  <si>
    <t>其他交通费用</t>
  </si>
  <si>
    <t>30299</t>
  </si>
  <si>
    <t>其他商品和服务支出</t>
  </si>
  <si>
    <t>31002</t>
  </si>
  <si>
    <t>办公设备购置</t>
  </si>
  <si>
    <t>31003</t>
  </si>
  <si>
    <t>专用设备购置</t>
  </si>
  <si>
    <t>31005</t>
  </si>
  <si>
    <t>基础设施建设</t>
  </si>
  <si>
    <t>31007</t>
  </si>
  <si>
    <t>信息网络及软件购置更新</t>
  </si>
  <si>
    <t>公立医院取消药品和耗材加成调整医疗服务价格补助资金</t>
  </si>
  <si>
    <t>专项业务类</t>
  </si>
  <si>
    <t>533122241100002245023</t>
  </si>
  <si>
    <t>预算05-2表</t>
  </si>
  <si>
    <t>单位名称、项目名称</t>
  </si>
  <si>
    <t>项目年度绩效目标</t>
  </si>
  <si>
    <t>一级指标</t>
  </si>
  <si>
    <t>二级指标</t>
  </si>
  <si>
    <t>三级指标</t>
  </si>
  <si>
    <t>指标性质</t>
  </si>
  <si>
    <t>指标值</t>
  </si>
  <si>
    <t>度量单位</t>
  </si>
  <si>
    <t>指标属性</t>
  </si>
  <si>
    <t>指标内容</t>
  </si>
  <si>
    <t>以提高医疗技术水平、提高医疗服务质量、加强人才培养、加强医院重点学科管理，积极探索新的服务模式，群策群力，团结协作妇幼团队。</t>
  </si>
  <si>
    <t>产出指标</t>
  </si>
  <si>
    <t>数量指标</t>
  </si>
  <si>
    <t>用于卫生院药品材料采购</t>
  </si>
  <si>
    <t>&lt;=</t>
  </si>
  <si>
    <t>次</t>
  </si>
  <si>
    <t>定量指标</t>
  </si>
  <si>
    <t>用于卫生院药品材料采</t>
  </si>
  <si>
    <t>质量指标</t>
  </si>
  <si>
    <t>药品材料采购质量合格率</t>
  </si>
  <si>
    <t>&gt;=</t>
  </si>
  <si>
    <t>98</t>
  </si>
  <si>
    <t>%</t>
  </si>
  <si>
    <t>时效指标</t>
  </si>
  <si>
    <t>药品材料采购送达时间</t>
  </si>
  <si>
    <t>天</t>
  </si>
  <si>
    <t>成本指标</t>
  </si>
  <si>
    <t>经济成本指标</t>
  </si>
  <si>
    <t>600000</t>
  </si>
  <si>
    <t>元</t>
  </si>
  <si>
    <t>药品材料采购金额</t>
  </si>
  <si>
    <t>效益指标</t>
  </si>
  <si>
    <t>社会效益</t>
  </si>
  <si>
    <t>药品对辖区内群众产生的效益</t>
  </si>
  <si>
    <t>95</t>
  </si>
  <si>
    <t>满意度指标</t>
  </si>
  <si>
    <t>服务对象满意度</t>
  </si>
  <si>
    <t>所采购的药品是否是群众所需</t>
  </si>
  <si>
    <t>贯彻落实国家和省级公立医院综合改革目标、任务，全面取消州、县两级公立医院药品（不含中药饮片）和耗材加成，破除以药补医机制，通过调整医疗服务价格、增加政府补助、医院降低运行成本自行消化等渠道，建立新的补偿机制，将公立医院补偿由服务收费、药品加成收入和政府补助三个渠道改为服务收费和政府补助两个渠道，充分发挥公立医院的公益性质和主体作用，切实落实政府办医责任；同步调整部分医疗服务价格，补偿州、县两级公立医院因无效药品和耗材加成而减少的合理收入，切实减轻患者医药费负担，确保州、县两级公立医院综合改革顺利实施</t>
  </si>
  <si>
    <t>购置设备数量</t>
  </si>
  <si>
    <t>台套</t>
  </si>
  <si>
    <t>德政办发【2017】68号</t>
  </si>
  <si>
    <t>购置计划完成率</t>
  </si>
  <si>
    <t>=</t>
  </si>
  <si>
    <t>100%</t>
  </si>
  <si>
    <t>验收通过率</t>
  </si>
  <si>
    <t>购置设备利用率</t>
  </si>
  <si>
    <t>95%</t>
  </si>
  <si>
    <t>完成时间</t>
  </si>
  <si>
    <t>2024年12月31日</t>
  </si>
  <si>
    <t>年</t>
  </si>
  <si>
    <t>定性指标</t>
  </si>
  <si>
    <t>可持续影响</t>
  </si>
  <si>
    <t>设备使用年限</t>
  </si>
  <si>
    <t>5年</t>
  </si>
  <si>
    <t>使用人员满意度</t>
  </si>
  <si>
    <t>85%</t>
  </si>
  <si>
    <t>预算06表</t>
  </si>
  <si>
    <t>政府性基金预算支出预算表</t>
  </si>
  <si>
    <t>单位名称：德宏傣族景颇族自治州残疾人联合会</t>
  </si>
  <si>
    <t>本年政府性基金预算支出</t>
  </si>
  <si>
    <t>合  计</t>
  </si>
  <si>
    <t>说明:本单位无政府性基金预算支出。</t>
  </si>
  <si>
    <t>预算07表</t>
  </si>
  <si>
    <t>预算项目</t>
  </si>
  <si>
    <t>采购项目</t>
  </si>
  <si>
    <t>采购目录</t>
  </si>
  <si>
    <t>计量
单位</t>
  </si>
  <si>
    <t>数量</t>
  </si>
  <si>
    <t>面向中小企业预留资金</t>
  </si>
  <si>
    <t>政府性
基金</t>
  </si>
  <si>
    <t>国有资本经营收益</t>
  </si>
  <si>
    <t>财政专户管理的收入</t>
  </si>
  <si>
    <t>单位自筹</t>
  </si>
  <si>
    <t>事业单位
经营收入</t>
  </si>
  <si>
    <t>打印机（佳能）</t>
  </si>
  <si>
    <t>A4黑白打印机</t>
  </si>
  <si>
    <t>台</t>
  </si>
  <si>
    <t>保险柜</t>
  </si>
  <si>
    <t>保密柜</t>
  </si>
  <si>
    <t>个</t>
  </si>
  <si>
    <t>不间断电源UPS</t>
  </si>
  <si>
    <t>不间断电源</t>
  </si>
  <si>
    <t>茶几</t>
  </si>
  <si>
    <t>车辆加油费</t>
  </si>
  <si>
    <t>车辆加油、添加燃料服务</t>
  </si>
  <si>
    <t>车辆维修保养</t>
  </si>
  <si>
    <t>车辆维修和保养服务</t>
  </si>
  <si>
    <t>辆</t>
  </si>
  <si>
    <t>A 5纸(白色)</t>
  </si>
  <si>
    <t>复印纸</t>
  </si>
  <si>
    <t>件</t>
  </si>
  <si>
    <t>A4纸</t>
  </si>
  <si>
    <t>A5纸（绿色）</t>
  </si>
  <si>
    <t>挂式空调机</t>
  </si>
  <si>
    <t>空调机</t>
  </si>
  <si>
    <t>立式空调</t>
  </si>
  <si>
    <t>车辆保险费</t>
  </si>
  <si>
    <t>其他商业保险服务</t>
  </si>
  <si>
    <t>办公柜（木制）</t>
  </si>
  <si>
    <t>其他用具</t>
  </si>
  <si>
    <t>医用设备</t>
  </si>
  <si>
    <t>医疗设备</t>
  </si>
  <si>
    <t>预算08表</t>
  </si>
  <si>
    <t>政府购买服务项目</t>
  </si>
  <si>
    <t>政府购买服务目录</t>
  </si>
  <si>
    <r>
      <rPr>
        <sz val="11"/>
        <color rgb="FF000000"/>
        <rFont val="宋体"/>
        <charset val="134"/>
      </rPr>
      <t>说明</t>
    </r>
    <r>
      <rPr>
        <sz val="11"/>
        <color rgb="FF000000"/>
        <rFont val="Calibri"/>
        <charset val="134"/>
      </rPr>
      <t>:</t>
    </r>
    <r>
      <rPr>
        <sz val="11"/>
        <color rgb="FF000000"/>
        <rFont val="宋体"/>
        <charset val="134"/>
      </rPr>
      <t>本单位无政府购买服务。</t>
    </r>
  </si>
  <si>
    <t>预算09-1表</t>
  </si>
  <si>
    <t>单位名称（项目）</t>
  </si>
  <si>
    <t>地区</t>
  </si>
  <si>
    <t>政府性基金</t>
  </si>
  <si>
    <t>遮岛镇</t>
  </si>
  <si>
    <t>九保乡</t>
  </si>
  <si>
    <t>河西乡</t>
  </si>
  <si>
    <t>曩宋乡</t>
  </si>
  <si>
    <t>平山乡</t>
  </si>
  <si>
    <t>大厂乡</t>
  </si>
  <si>
    <t>小厂乡</t>
  </si>
  <si>
    <t>芒东镇</t>
  </si>
  <si>
    <t>勐养镇</t>
  </si>
  <si>
    <t>说明：本单位无县对下转移支付预算。</t>
  </si>
  <si>
    <t>预算09-2表</t>
  </si>
  <si>
    <t/>
  </si>
  <si>
    <t>预算10表</t>
  </si>
  <si>
    <t>资产类别</t>
  </si>
  <si>
    <t>资产分类代码.名称</t>
  </si>
  <si>
    <t>资产名称</t>
  </si>
  <si>
    <t>计量单位</t>
  </si>
  <si>
    <t>财政部门批复数（元）</t>
  </si>
  <si>
    <t>单价</t>
  </si>
  <si>
    <t>金额</t>
  </si>
  <si>
    <t>说明：本单位无新增资产配置。</t>
  </si>
  <si>
    <t>预算11表</t>
  </si>
  <si>
    <t>上级补助</t>
  </si>
  <si>
    <r>
      <rPr>
        <sz val="11"/>
        <color rgb="FF000000"/>
        <rFont val="宋体"/>
        <charset val="134"/>
      </rPr>
      <t>说明</t>
    </r>
    <r>
      <rPr>
        <sz val="11"/>
        <color rgb="FF000000"/>
        <rFont val="Calibri"/>
        <charset val="134"/>
      </rPr>
      <t>:</t>
    </r>
    <r>
      <rPr>
        <sz val="11"/>
        <color rgb="FF000000"/>
        <rFont val="宋体"/>
        <charset val="134"/>
      </rPr>
      <t>本单位无上级转移支付补助项目支出。</t>
    </r>
  </si>
  <si>
    <t>预算12表</t>
  </si>
  <si>
    <t>项目级次</t>
  </si>
  <si>
    <t>1112 事业人员支出工资</t>
  </si>
  <si>
    <t>本级</t>
  </si>
  <si>
    <t>112 社会保障缴费</t>
  </si>
  <si>
    <t>113 住房公积金</t>
  </si>
  <si>
    <t>114 对个人和家庭的补助</t>
  </si>
  <si>
    <t>116 其他人员支出</t>
  </si>
  <si>
    <t>215 工会经费</t>
  </si>
  <si>
    <t>311 专项业务类</t>
  </si>
  <si>
    <t>313 事业发展类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</si>
</sst>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0">
    <font>
      <sz val="11"/>
      <color rgb="FF000000"/>
      <name val="Calibri"/>
      <charset val="134"/>
    </font>
    <font>
      <sz val="9"/>
      <name val="宋体"/>
      <charset val="134"/>
    </font>
    <font>
      <sz val="10"/>
      <color rgb="FF000000"/>
      <name val="宋体"/>
      <charset val="134"/>
    </font>
    <font>
      <b/>
      <sz val="23"/>
      <color rgb="FF000000"/>
      <name val="宋体"/>
      <charset val="134"/>
    </font>
    <font>
      <sz val="9"/>
      <color rgb="FF000000"/>
      <name val="宋体"/>
      <charset val="134"/>
    </font>
    <font>
      <sz val="11"/>
      <color rgb="FF000000"/>
      <name val="宋体"/>
      <charset val="134"/>
    </font>
    <font>
      <b/>
      <sz val="22"/>
      <color rgb="FF000000"/>
      <name val="宋体"/>
      <charset val="134"/>
    </font>
    <font>
      <sz val="10"/>
      <color rgb="FFFFFFFF"/>
      <name val="宋体"/>
      <charset val="134"/>
    </font>
    <font>
      <b/>
      <sz val="21"/>
      <color rgb="FF000000"/>
      <name val="宋体"/>
      <charset val="134"/>
    </font>
    <font>
      <sz val="10.5"/>
      <color rgb="FF000000"/>
      <name val="宋体"/>
      <charset val="134"/>
    </font>
    <font>
      <sz val="10.5"/>
      <color rgb="FFFFFFFF"/>
      <name val="宋体"/>
      <charset val="134"/>
    </font>
    <font>
      <sz val="9"/>
      <color rgb="FF000000"/>
      <name val="SimSun"/>
      <charset val="134"/>
    </font>
    <font>
      <b/>
      <sz val="20"/>
      <color rgb="FF000000"/>
      <name val="SimSun"/>
      <charset val="134"/>
    </font>
    <font>
      <sz val="11"/>
      <color rgb="FF000000"/>
      <name val="SimSun"/>
      <charset val="134"/>
    </font>
    <font>
      <sz val="18"/>
      <color rgb="FF000000"/>
      <name val="Microsoft Sans Serif"/>
      <charset val="134"/>
    </font>
    <font>
      <sz val="12"/>
      <color rgb="FF000000"/>
      <name val="宋体"/>
      <charset val="134"/>
    </font>
    <font>
      <sz val="10"/>
      <color rgb="FF000000"/>
      <name val="SimSun"/>
      <charset val="134"/>
    </font>
    <font>
      <b/>
      <sz val="20"/>
      <color rgb="FF000000"/>
      <name val="宋体"/>
      <charset val="134"/>
    </font>
    <font>
      <b/>
      <sz val="11"/>
      <color rgb="FF000000"/>
      <name val="宋体"/>
      <charset val="134"/>
    </font>
    <font>
      <b/>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20" fillId="0" borderId="0" applyFont="0" applyFill="0" applyBorder="0" applyAlignment="0" applyProtection="0">
      <alignment vertical="center"/>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2" borderId="16"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7" applyNumberFormat="0" applyFill="0" applyAlignment="0" applyProtection="0">
      <alignment vertical="center"/>
    </xf>
    <xf numFmtId="0" fontId="28" fillId="0" borderId="18" applyNumberFormat="0" applyFill="0" applyAlignment="0" applyProtection="0">
      <alignment vertical="center"/>
    </xf>
    <xf numFmtId="0" fontId="28" fillId="0" borderId="0" applyNumberFormat="0" applyFill="0" applyBorder="0" applyAlignment="0" applyProtection="0">
      <alignment vertical="center"/>
    </xf>
    <xf numFmtId="0" fontId="29" fillId="3" borderId="19" applyNumberFormat="0" applyAlignment="0" applyProtection="0">
      <alignment vertical="center"/>
    </xf>
    <xf numFmtId="0" fontId="30" fillId="4" borderId="20" applyNumberFormat="0" applyAlignment="0" applyProtection="0">
      <alignment vertical="center"/>
    </xf>
    <xf numFmtId="0" fontId="31" fillId="4" borderId="19" applyNumberFormat="0" applyAlignment="0" applyProtection="0">
      <alignment vertical="center"/>
    </xf>
    <xf numFmtId="0" fontId="32" fillId="5" borderId="21" applyNumberFormat="0" applyAlignment="0" applyProtection="0">
      <alignment vertical="center"/>
    </xf>
    <xf numFmtId="0" fontId="33" fillId="0" borderId="22" applyNumberFormat="0" applyFill="0" applyAlignment="0" applyProtection="0">
      <alignment vertical="center"/>
    </xf>
    <xf numFmtId="0" fontId="34" fillId="0" borderId="23"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1" fillId="0" borderId="7">
      <alignment horizontal="right" vertical="center"/>
    </xf>
    <xf numFmtId="177" fontId="1" fillId="0" borderId="7">
      <alignment horizontal="right" vertical="center"/>
    </xf>
    <xf numFmtId="10" fontId="1" fillId="0" borderId="7">
      <alignment horizontal="right" vertical="center"/>
    </xf>
    <xf numFmtId="178" fontId="1" fillId="0" borderId="7">
      <alignment horizontal="right" vertical="center"/>
    </xf>
    <xf numFmtId="49" fontId="1" fillId="0" borderId="7">
      <alignment horizontal="left" vertical="center" wrapText="1"/>
    </xf>
    <xf numFmtId="178" fontId="1" fillId="0" borderId="7">
      <alignment horizontal="right" vertical="center"/>
    </xf>
    <xf numFmtId="179" fontId="1" fillId="0" borderId="7">
      <alignment horizontal="right" vertical="center"/>
    </xf>
    <xf numFmtId="180" fontId="1" fillId="0" borderId="7">
      <alignment horizontal="right" vertical="center"/>
    </xf>
  </cellStyleXfs>
  <cellXfs count="204">
    <xf numFmtId="0" fontId="0" fillId="0" borderId="0" xfId="0" applyBorder="1">
      <alignment vertical="top"/>
    </xf>
    <xf numFmtId="0" fontId="1" fillId="0" borderId="0" xfId="0" applyFont="1" applyBorder="1" applyProtection="1">
      <alignment vertical="top"/>
      <protection locked="0"/>
    </xf>
    <xf numFmtId="49" fontId="2" fillId="0" borderId="0" xfId="0" applyNumberFormat="1" applyFont="1" applyBorder="1" applyAlignment="1"/>
    <xf numFmtId="0" fontId="2" fillId="0" borderId="0" xfId="0" applyFont="1" applyBorder="1" applyAlignment="1"/>
    <xf numFmtId="0" fontId="2" fillId="0" borderId="0" xfId="0" applyFont="1" applyBorder="1" applyAlignment="1" applyProtection="1">
      <alignment horizontal="right" vertical="center"/>
      <protection locked="0"/>
    </xf>
    <xf numFmtId="0" fontId="3" fillId="0" borderId="0" xfId="0" applyFont="1" applyAlignment="1">
      <alignment horizontal="center" vertical="center"/>
    </xf>
    <xf numFmtId="0" fontId="4" fillId="0" borderId="0" xfId="0" applyFont="1" applyAlignment="1" applyProtection="1">
      <alignment horizontal="left" vertical="center"/>
      <protection locked="0"/>
    </xf>
    <xf numFmtId="0" fontId="5" fillId="0" borderId="0" xfId="0" applyAlignment="1">
      <alignment horizontal="left" vertical="center"/>
    </xf>
    <xf numFmtId="0" fontId="5" fillId="0" borderId="0" xfId="0" applyAlignment="1"/>
    <xf numFmtId="0" fontId="2" fillId="0" borderId="0" xfId="0" applyFont="1" applyAlignment="1" applyProtection="1">
      <alignment horizontal="right"/>
      <protection locked="0"/>
    </xf>
    <xf numFmtId="0" fontId="5" fillId="0" borderId="1" xfId="0" applyBorder="1" applyAlignment="1" applyProtection="1">
      <alignment horizontal="center" vertical="center" wrapText="1"/>
      <protection locked="0"/>
    </xf>
    <xf numFmtId="0" fontId="5" fillId="0" borderId="1" xfId="0" applyBorder="1" applyAlignment="1">
      <alignment horizontal="center" vertical="center" wrapText="1"/>
    </xf>
    <xf numFmtId="0" fontId="5" fillId="0" borderId="2" xfId="0" applyBorder="1" applyAlignment="1">
      <alignment horizontal="center" vertical="center"/>
    </xf>
    <xf numFmtId="0" fontId="5" fillId="0" borderId="3" xfId="0" applyBorder="1" applyAlignment="1">
      <alignment horizontal="center" vertical="center"/>
    </xf>
    <xf numFmtId="0" fontId="5" fillId="0" borderId="4" xfId="0" applyBorder="1" applyAlignment="1">
      <alignment horizontal="center" vertical="center"/>
    </xf>
    <xf numFmtId="0" fontId="5" fillId="0" borderId="5" xfId="0" applyBorder="1" applyAlignment="1" applyProtection="1">
      <alignment horizontal="center" vertical="center" wrapText="1"/>
      <protection locked="0"/>
    </xf>
    <xf numFmtId="0" fontId="5" fillId="0" borderId="5" xfId="0" applyBorder="1" applyAlignment="1">
      <alignment horizontal="center" vertical="center" wrapText="1"/>
    </xf>
    <xf numFmtId="0" fontId="5" fillId="0" borderId="6" xfId="0" applyBorder="1" applyAlignment="1" applyProtection="1">
      <alignment horizontal="center" vertical="center" wrapText="1"/>
      <protection locked="0"/>
    </xf>
    <xf numFmtId="0" fontId="5" fillId="0" borderId="6" xfId="0"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4" fillId="0" borderId="7" xfId="0" applyFont="1" applyBorder="1" applyAlignment="1" applyProtection="1">
      <alignment horizontal="left" vertical="center" wrapText="1"/>
      <protection locked="0"/>
    </xf>
    <xf numFmtId="178" fontId="1" fillId="0" borderId="7" xfId="54" applyProtection="1">
      <alignment horizontal="right" vertical="center"/>
      <protection locked="0"/>
    </xf>
    <xf numFmtId="0" fontId="2" fillId="0" borderId="7" xfId="0" applyFont="1" applyBorder="1" applyAlignment="1"/>
    <xf numFmtId="49" fontId="1" fillId="0" borderId="7" xfId="53" applyProtection="1">
      <alignment horizontal="left"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Border="1" applyAlignment="1">
      <alignment horizontal="left" vertical="center"/>
    </xf>
    <xf numFmtId="0" fontId="5" fillId="0" borderId="0" xfId="0" applyBorder="1" applyAlignment="1"/>
    <xf numFmtId="0" fontId="5" fillId="0" borderId="7" xfId="0" applyBorder="1" applyAlignment="1" applyProtection="1">
      <alignment horizontal="center" vertical="center" wrapText="1"/>
      <protection locked="0"/>
    </xf>
    <xf numFmtId="0" fontId="5" fillId="0" borderId="7" xfId="0" applyBorder="1" applyAlignment="1">
      <alignment horizontal="center" vertical="center" wrapText="1"/>
    </xf>
    <xf numFmtId="0" fontId="5" fillId="0" borderId="7" xfId="0" applyBorder="1" applyAlignment="1">
      <alignment horizontal="center" vertical="center"/>
    </xf>
    <xf numFmtId="0" fontId="4" fillId="0" borderId="7" xfId="0" applyFont="1" applyBorder="1" applyAlignment="1">
      <alignment horizontal="left" vertical="center" wrapText="1"/>
    </xf>
    <xf numFmtId="0" fontId="2" fillId="0" borderId="7" xfId="0" applyFont="1" applyBorder="1" applyAlignment="1" applyProtection="1">
      <alignment horizontal="center" vertical="center" wrapText="1"/>
      <protection locked="0"/>
    </xf>
    <xf numFmtId="0" fontId="4" fillId="0" borderId="7" xfId="0" applyFont="1" applyBorder="1" applyAlignment="1">
      <alignment horizontal="left" vertical="center"/>
    </xf>
    <xf numFmtId="0" fontId="5" fillId="0" borderId="0" xfId="0" applyFont="1" applyBorder="1" applyAlignment="1">
      <alignment horizontal="left" vertical="top"/>
    </xf>
    <xf numFmtId="0" fontId="0" fillId="0" borderId="0" xfId="0" applyBorder="1" applyAlignment="1">
      <alignment horizontal="left" vertical="top"/>
    </xf>
    <xf numFmtId="0" fontId="2" fillId="0" borderId="0" xfId="0" applyFont="1" applyBorder="1" applyAlignment="1" applyProtection="1">
      <alignment horizontal="right"/>
      <protection locked="0"/>
    </xf>
    <xf numFmtId="0" fontId="4" fillId="0" borderId="7" xfId="0" applyFont="1" applyBorder="1" applyAlignment="1">
      <alignment horizontal="right" vertical="center" wrapText="1"/>
    </xf>
    <xf numFmtId="0" fontId="4" fillId="0" borderId="7" xfId="0" applyFont="1" applyBorder="1" applyAlignment="1" applyProtection="1">
      <alignment horizontal="right" vertical="center" wrapText="1"/>
      <protection locked="0"/>
    </xf>
    <xf numFmtId="0" fontId="4" fillId="0" borderId="0" xfId="0" applyFont="1" applyAlignment="1">
      <alignment horizontal="right" vertical="center"/>
    </xf>
    <xf numFmtId="0" fontId="6" fillId="0" borderId="0" xfId="0" applyFont="1" applyAlignment="1">
      <alignment horizontal="center" vertical="center" wrapText="1"/>
    </xf>
    <xf numFmtId="0" fontId="4" fillId="0" borderId="0" xfId="0" applyFont="1" applyAlignment="1">
      <alignment horizontal="left" vertical="center"/>
    </xf>
    <xf numFmtId="0" fontId="2" fillId="0" borderId="0" xfId="0" applyFont="1" applyAlignment="1">
      <alignment vertical="center"/>
    </xf>
    <xf numFmtId="0" fontId="5" fillId="0" borderId="2" xfId="0" applyBorder="1" applyAlignment="1">
      <alignment horizontal="center" vertical="center" wrapText="1"/>
    </xf>
    <xf numFmtId="0" fontId="5" fillId="0" borderId="3" xfId="0" applyBorder="1" applyAlignment="1">
      <alignment horizontal="center" vertical="center" wrapText="1"/>
    </xf>
    <xf numFmtId="0" fontId="5" fillId="0" borderId="4" xfId="0" applyBorder="1" applyAlignment="1">
      <alignment horizontal="center" vertical="center" wrapText="1"/>
    </xf>
    <xf numFmtId="0" fontId="4" fillId="0" borderId="7" xfId="0" applyFont="1" applyBorder="1" applyAlignment="1">
      <alignment vertical="center" wrapText="1"/>
    </xf>
    <xf numFmtId="0" fontId="4" fillId="0" borderId="7" xfId="0" applyFont="1" applyBorder="1" applyAlignment="1">
      <alignment horizontal="right" vertical="center"/>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vertical="center" wrapText="1"/>
      <protection locked="0"/>
    </xf>
    <xf numFmtId="0" fontId="4" fillId="0" borderId="7" xfId="0" applyFont="1" applyBorder="1" applyAlignment="1" applyProtection="1">
      <alignment horizontal="right" vertical="center"/>
      <protection locked="0"/>
    </xf>
    <xf numFmtId="0" fontId="1" fillId="0" borderId="0" xfId="0" applyFont="1" applyAlignment="1" applyProtection="1">
      <alignment horizontal="left" vertical="center"/>
      <protection locked="0"/>
    </xf>
    <xf numFmtId="0" fontId="6" fillId="0" borderId="0" xfId="0" applyFont="1" applyAlignment="1">
      <alignment horizontal="center" vertical="center"/>
    </xf>
    <xf numFmtId="0" fontId="3" fillId="0" borderId="0" xfId="0" applyFont="1" applyAlignment="1" applyProtection="1">
      <alignment horizontal="center" vertical="center"/>
      <protection locked="0"/>
    </xf>
    <xf numFmtId="0" fontId="4" fillId="0" borderId="0" xfId="0" applyFont="1" applyProtection="1">
      <alignment vertical="top"/>
      <protection locked="0"/>
    </xf>
    <xf numFmtId="0" fontId="5" fillId="0" borderId="7" xfId="0"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4" fillId="0" borderId="8" xfId="0" applyFont="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4" fillId="0" borderId="0" xfId="0" applyFont="1" applyBorder="1" applyAlignment="1" applyProtection="1">
      <alignment horizontal="left" vertical="center" wrapText="1"/>
      <protection locked="0"/>
    </xf>
    <xf numFmtId="0" fontId="4" fillId="0" borderId="0" xfId="0" applyFont="1" applyAlignment="1" applyProtection="1">
      <alignment horizontal="right" vertical="center"/>
      <protection locked="0"/>
    </xf>
    <xf numFmtId="0" fontId="4" fillId="0" borderId="9" xfId="0" applyFont="1" applyBorder="1" applyAlignment="1">
      <alignment horizontal="left" vertical="center" wrapText="1"/>
    </xf>
    <xf numFmtId="0" fontId="2" fillId="0" borderId="0" xfId="0" applyFont="1" applyAlignment="1"/>
    <xf numFmtId="0" fontId="2" fillId="0" borderId="0" xfId="0" applyFont="1" applyAlignment="1" applyProtection="1">
      <alignment horizontal="right" vertical="center"/>
      <protection locked="0"/>
    </xf>
    <xf numFmtId="0" fontId="5" fillId="0" borderId="0" xfId="0" applyAlignment="1">
      <alignment horizontal="right"/>
    </xf>
    <xf numFmtId="0" fontId="4" fillId="0" borderId="0" xfId="0" applyFont="1" applyAlignment="1">
      <alignment horizontal="left" vertical="center" wrapText="1"/>
    </xf>
    <xf numFmtId="0" fontId="5" fillId="0" borderId="0" xfId="0" applyAlignment="1">
      <alignment wrapText="1"/>
    </xf>
    <xf numFmtId="0" fontId="5" fillId="0" borderId="1" xfId="0" applyBorder="1" applyAlignment="1">
      <alignment horizontal="center" vertical="center"/>
    </xf>
    <xf numFmtId="0" fontId="5" fillId="0" borderId="4" xfId="0" applyBorder="1" applyAlignment="1" applyProtection="1">
      <alignment horizontal="center" vertical="center"/>
      <protection locked="0"/>
    </xf>
    <xf numFmtId="0" fontId="5" fillId="0" borderId="2" xfId="0" applyBorder="1" applyAlignment="1" applyProtection="1">
      <alignment horizontal="center" vertical="center"/>
      <protection locked="0"/>
    </xf>
    <xf numFmtId="0" fontId="5" fillId="0" borderId="3" xfId="0" applyBorder="1" applyAlignment="1" applyProtection="1">
      <alignment horizontal="center" vertical="center"/>
      <protection locked="0"/>
    </xf>
    <xf numFmtId="0" fontId="5" fillId="0" borderId="6" xfId="0" applyBorder="1" applyAlignment="1">
      <alignment horizontal="center" vertical="center"/>
    </xf>
    <xf numFmtId="0" fontId="5" fillId="0" borderId="5" xfId="0" applyBorder="1" applyAlignment="1">
      <alignment horizontal="center" vertical="center"/>
    </xf>
    <xf numFmtId="0" fontId="5" fillId="0" borderId="10" xfId="0" applyBorder="1" applyAlignment="1" applyProtection="1">
      <alignment horizontal="center" vertical="center" wrapText="1"/>
      <protection locked="0"/>
    </xf>
    <xf numFmtId="0" fontId="5" fillId="0" borderId="6" xfId="0" applyBorder="1" applyAlignment="1" applyProtection="1">
      <alignment horizontal="center" vertical="center"/>
      <protection locked="0"/>
    </xf>
    <xf numFmtId="0" fontId="5" fillId="0" borderId="11" xfId="0" applyBorder="1" applyAlignment="1" applyProtection="1">
      <alignment horizontal="center" vertical="center"/>
      <protection locked="0"/>
    </xf>
    <xf numFmtId="3" fontId="5" fillId="0" borderId="7" xfId="0" applyNumberFormat="1" applyBorder="1" applyAlignment="1">
      <alignment horizontal="center" vertical="center"/>
    </xf>
    <xf numFmtId="3" fontId="5" fillId="0" borderId="2" xfId="0" applyNumberFormat="1" applyBorder="1" applyAlignment="1" applyProtection="1">
      <alignment horizontal="center" vertical="center"/>
      <protection locked="0"/>
    </xf>
    <xf numFmtId="3" fontId="5" fillId="0" borderId="6" xfId="0" applyNumberFormat="1" applyBorder="1" applyAlignment="1">
      <alignment horizontal="center" vertical="center"/>
    </xf>
    <xf numFmtId="3" fontId="5" fillId="0" borderId="11" xfId="0" applyNumberFormat="1" applyBorder="1" applyAlignment="1" applyProtection="1">
      <alignment horizontal="center" vertical="center"/>
      <protection locked="0"/>
    </xf>
    <xf numFmtId="3" fontId="5" fillId="0" borderId="11" xfId="0" applyNumberFormat="1" applyBorder="1" applyAlignment="1">
      <alignment horizontal="center" vertical="center"/>
    </xf>
    <xf numFmtId="4" fontId="4" fillId="0" borderId="7" xfId="0" applyNumberFormat="1" applyFont="1" applyBorder="1" applyAlignment="1" applyProtection="1">
      <alignment horizontal="right" vertical="center"/>
      <protection locked="0"/>
    </xf>
    <xf numFmtId="4" fontId="4" fillId="0" borderId="2" xfId="0" applyNumberFormat="1" applyFont="1" applyBorder="1" applyAlignment="1" applyProtection="1">
      <alignment horizontal="right" vertical="center"/>
      <protection locked="0"/>
    </xf>
    <xf numFmtId="0" fontId="4" fillId="0" borderId="6" xfId="0" applyFont="1" applyBorder="1" applyAlignment="1" applyProtection="1">
      <alignment horizontal="right" vertical="center"/>
      <protection locked="0"/>
    </xf>
    <xf numFmtId="0" fontId="4" fillId="0" borderId="11" xfId="0" applyFont="1" applyBorder="1" applyAlignment="1" applyProtection="1">
      <alignment horizontal="right" vertical="center"/>
      <protection locked="0"/>
    </xf>
    <xf numFmtId="0" fontId="4" fillId="0" borderId="7" xfId="0" applyFont="1" applyBorder="1" applyProtection="1">
      <alignment vertical="top"/>
      <protection locked="0"/>
    </xf>
    <xf numFmtId="0" fontId="2" fillId="0" borderId="0" xfId="0" applyFont="1" applyAlignment="1">
      <alignment horizontal="right" vertical="center"/>
    </xf>
    <xf numFmtId="0" fontId="2" fillId="0" borderId="0" xfId="0" applyFont="1" applyAlignment="1">
      <alignment horizontal="right"/>
    </xf>
    <xf numFmtId="0" fontId="2" fillId="0" borderId="0" xfId="0" applyFont="1" applyAlignment="1">
      <alignment horizontal="right" wrapText="1"/>
    </xf>
    <xf numFmtId="0" fontId="2" fillId="0" borderId="0" xfId="0" applyFont="1" applyBorder="1">
      <alignment vertical="top"/>
    </xf>
    <xf numFmtId="0" fontId="5" fillId="0" borderId="7" xfId="0" applyBorder="1" applyAlignment="1">
      <alignment vertical="center"/>
    </xf>
    <xf numFmtId="0" fontId="5" fillId="0" borderId="7" xfId="0" applyBorder="1" applyAlignment="1">
      <alignment vertical="center" wrapText="1"/>
    </xf>
    <xf numFmtId="0" fontId="5" fillId="0" borderId="3" xfId="0" applyBorder="1" applyAlignment="1">
      <alignment vertical="center"/>
    </xf>
    <xf numFmtId="0" fontId="2" fillId="0" borderId="0" xfId="0" applyFont="1" applyBorder="1" applyAlignment="1">
      <alignment horizontal="right" vertical="center"/>
    </xf>
    <xf numFmtId="0" fontId="2" fillId="0" borderId="0" xfId="0" applyFont="1" applyBorder="1" applyAlignment="1">
      <alignment horizontal="right"/>
    </xf>
    <xf numFmtId="0" fontId="4" fillId="0" borderId="0" xfId="0" applyFont="1" applyBorder="1" applyAlignment="1">
      <alignment horizontal="right" vertical="center"/>
    </xf>
    <xf numFmtId="0" fontId="6" fillId="0" borderId="0" xfId="0" applyFont="1" applyBorder="1" applyAlignment="1">
      <alignment horizontal="center" vertical="center" wrapText="1"/>
    </xf>
    <xf numFmtId="0" fontId="4" fillId="0" borderId="0" xfId="0" applyFont="1" applyBorder="1" applyAlignment="1">
      <alignment horizontal="left" vertical="center"/>
    </xf>
    <xf numFmtId="0" fontId="5" fillId="0" borderId="12" xfId="0" applyBorder="1" applyAlignment="1">
      <alignment horizontal="center" vertical="center" wrapText="1"/>
    </xf>
    <xf numFmtId="0" fontId="5" fillId="0" borderId="13" xfId="0" applyBorder="1" applyAlignment="1">
      <alignment horizontal="center" vertical="center" wrapText="1"/>
    </xf>
    <xf numFmtId="0" fontId="5" fillId="0" borderId="11" xfId="0" applyBorder="1" applyAlignment="1">
      <alignment horizontal="center" vertical="center" wrapText="1"/>
    </xf>
    <xf numFmtId="0" fontId="5" fillId="0" borderId="11" xfId="0" applyBorder="1" applyAlignment="1">
      <alignment horizontal="center" vertical="center"/>
    </xf>
    <xf numFmtId="0" fontId="4" fillId="0" borderId="6" xfId="0" applyFont="1" applyBorder="1" applyAlignment="1">
      <alignment horizontal="left" vertical="center" wrapText="1"/>
    </xf>
    <xf numFmtId="0" fontId="4" fillId="0" borderId="11" xfId="0" applyFont="1" applyBorder="1" applyAlignment="1">
      <alignment horizontal="left"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left" vertical="center"/>
    </xf>
    <xf numFmtId="0" fontId="4" fillId="0" borderId="11" xfId="0" applyFont="1" applyBorder="1" applyAlignment="1">
      <alignment horizontal="right" vertical="center"/>
    </xf>
    <xf numFmtId="0" fontId="4" fillId="0" borderId="0" xfId="0" applyFont="1" applyBorder="1" applyAlignment="1" applyProtection="1">
      <alignment horizontal="right" vertical="center"/>
      <protection locked="0"/>
    </xf>
    <xf numFmtId="0" fontId="3" fillId="0" borderId="0" xfId="0" applyFont="1" applyBorder="1" applyAlignment="1" applyProtection="1">
      <alignment horizontal="center" vertical="center"/>
      <protection locked="0"/>
    </xf>
    <xf numFmtId="0" fontId="4" fillId="0" borderId="0" xfId="0" applyFont="1" applyBorder="1" applyAlignment="1" applyProtection="1">
      <alignment horizontal="right"/>
      <protection locked="0"/>
    </xf>
    <xf numFmtId="0" fontId="5" fillId="0" borderId="3" xfId="0" applyBorder="1" applyAlignment="1" applyProtection="1">
      <alignment horizontal="center" vertical="center" wrapText="1"/>
      <protection locked="0"/>
    </xf>
    <xf numFmtId="0" fontId="5" fillId="0" borderId="13" xfId="0" applyBorder="1" applyAlignment="1" applyProtection="1">
      <alignment horizontal="center" vertical="center" wrapText="1"/>
      <protection locked="0"/>
    </xf>
    <xf numFmtId="0" fontId="5" fillId="0" borderId="15" xfId="0" applyBorder="1" applyAlignment="1">
      <alignment horizontal="center" vertical="center" wrapText="1"/>
    </xf>
    <xf numFmtId="0" fontId="5" fillId="0" borderId="15" xfId="0" applyBorder="1" applyAlignment="1" applyProtection="1">
      <alignment horizontal="center" vertical="center"/>
      <protection locked="0"/>
    </xf>
    <xf numFmtId="0" fontId="5" fillId="0" borderId="15" xfId="0" applyBorder="1" applyAlignment="1" applyProtection="1">
      <alignment horizontal="center" vertical="center" wrapText="1"/>
      <protection locked="0"/>
    </xf>
    <xf numFmtId="0" fontId="5" fillId="0" borderId="11" xfId="0" applyBorder="1" applyAlignment="1" applyProtection="1">
      <alignment horizontal="center" vertical="center" wrapText="1"/>
      <protection locked="0"/>
    </xf>
    <xf numFmtId="0" fontId="4" fillId="0" borderId="0" xfId="0" applyFont="1" applyBorder="1" applyAlignment="1">
      <alignment horizontal="right"/>
    </xf>
    <xf numFmtId="0" fontId="7" fillId="0" borderId="0" xfId="0" applyFont="1" applyAlignment="1" applyProtection="1">
      <alignment horizontal="right"/>
      <protection locked="0"/>
    </xf>
    <xf numFmtId="49" fontId="7" fillId="0" borderId="0" xfId="0" applyNumberFormat="1" applyFont="1" applyAlignment="1" applyProtection="1">
      <protection locked="0"/>
    </xf>
    <xf numFmtId="0" fontId="4" fillId="0" borderId="0" xfId="0" applyFont="1" applyAlignment="1">
      <alignment horizontal="right"/>
    </xf>
    <xf numFmtId="0" fontId="8" fillId="0" borderId="0" xfId="0" applyFont="1" applyAlignment="1" applyProtection="1">
      <alignment horizontal="center" vertical="center" wrapText="1"/>
      <protection locked="0"/>
    </xf>
    <xf numFmtId="0" fontId="8" fillId="0" borderId="0" xfId="0" applyFont="1" applyAlignment="1" applyProtection="1">
      <alignment horizontal="center" vertical="center"/>
      <protection locked="0"/>
    </xf>
    <xf numFmtId="0" fontId="8" fillId="0" borderId="0" xfId="0" applyFont="1" applyAlignment="1">
      <alignment horizontal="center" vertical="center"/>
    </xf>
    <xf numFmtId="0" fontId="9" fillId="0" borderId="0" xfId="0" applyFont="1" applyAlignment="1" applyProtection="1">
      <alignment horizontal="left" vertical="center"/>
      <protection locked="0"/>
    </xf>
    <xf numFmtId="0" fontId="10" fillId="0" borderId="0" xfId="0" applyFont="1" applyAlignment="1" applyProtection="1">
      <alignment horizontal="right"/>
      <protection locked="0"/>
    </xf>
    <xf numFmtId="0" fontId="5" fillId="0" borderId="1" xfId="0" applyBorder="1" applyAlignment="1" applyProtection="1">
      <alignment horizontal="center" vertical="center"/>
      <protection locked="0"/>
    </xf>
    <xf numFmtId="49" fontId="5" fillId="0" borderId="1" xfId="0" applyNumberFormat="1" applyBorder="1" applyAlignment="1" applyProtection="1">
      <alignment horizontal="center" vertical="center" wrapText="1"/>
      <protection locked="0"/>
    </xf>
    <xf numFmtId="0" fontId="5" fillId="0" borderId="5" xfId="0" applyBorder="1" applyAlignment="1" applyProtection="1">
      <alignment horizontal="center" vertical="center"/>
      <protection locked="0"/>
    </xf>
    <xf numFmtId="49" fontId="5" fillId="0" borderId="5" xfId="0" applyNumberFormat="1" applyBorder="1" applyAlignment="1" applyProtection="1">
      <alignment horizontal="center" vertical="center" wrapText="1"/>
      <protection locked="0"/>
    </xf>
    <xf numFmtId="49" fontId="5" fillId="0" borderId="7"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wrapText="1"/>
      <protection locked="0"/>
    </xf>
    <xf numFmtId="4" fontId="4" fillId="0" borderId="7" xfId="0" applyNumberFormat="1" applyFont="1" applyBorder="1" applyAlignment="1">
      <alignment horizontal="right" vertical="center"/>
    </xf>
    <xf numFmtId="4" fontId="4" fillId="0" borderId="7" xfId="0" applyNumberFormat="1" applyFont="1" applyBorder="1" applyAlignment="1">
      <alignment horizontal="right" vertical="center" wrapText="1"/>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9" fillId="0" borderId="0" xfId="0" applyFont="1" applyBorder="1" applyAlignment="1" applyProtection="1">
      <alignment horizontal="left" vertical="center"/>
      <protection locked="0"/>
    </xf>
    <xf numFmtId="4" fontId="9" fillId="0" borderId="0" xfId="0" applyNumberFormat="1" applyFont="1" applyBorder="1" applyAlignment="1" applyProtection="1">
      <alignment horizontal="left" vertical="center"/>
      <protection locked="0"/>
    </xf>
    <xf numFmtId="4" fontId="9" fillId="0" borderId="0" xfId="0" applyNumberFormat="1" applyFont="1" applyBorder="1" applyAlignment="1" applyProtection="1">
      <alignment horizontal="left" vertical="center" wrapText="1"/>
      <protection locked="0"/>
    </xf>
    <xf numFmtId="49" fontId="11" fillId="0" borderId="0" xfId="53" applyFont="1" applyBorder="1">
      <alignment horizontal="left" vertical="center" wrapText="1"/>
    </xf>
    <xf numFmtId="49" fontId="12" fillId="0" borderId="0" xfId="53" applyFont="1" applyBorder="1" applyAlignment="1">
      <alignment horizontal="center" vertical="center" wrapText="1"/>
    </xf>
    <xf numFmtId="49" fontId="11" fillId="0" borderId="7" xfId="53" applyFont="1" applyAlignment="1">
      <alignment horizontal="center" vertical="center" wrapText="1"/>
    </xf>
    <xf numFmtId="49" fontId="11" fillId="0" borderId="7" xfId="53" applyFont="1">
      <alignment horizontal="left" vertical="center" wrapText="1"/>
    </xf>
    <xf numFmtId="49" fontId="11" fillId="0" borderId="0" xfId="53" applyFont="1" applyBorder="1" applyAlignment="1">
      <alignment horizontal="right" vertical="center" wrapText="1"/>
    </xf>
    <xf numFmtId="49" fontId="11" fillId="0" borderId="0" xfId="0" applyNumberFormat="1" applyFont="1" applyBorder="1" applyAlignment="1">
      <alignment horizontal="right" vertical="center" wrapText="1"/>
    </xf>
    <xf numFmtId="49" fontId="11" fillId="0" borderId="0" xfId="0" applyNumberFormat="1" applyFont="1" applyBorder="1" applyAlignment="1">
      <alignment horizontal="left" vertical="center" wrapText="1"/>
    </xf>
    <xf numFmtId="49" fontId="11" fillId="0" borderId="0"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4" fillId="0" borderId="7" xfId="53" applyFont="1">
      <alignment horizontal="left" vertical="center" wrapText="1"/>
    </xf>
    <xf numFmtId="49" fontId="4" fillId="0" borderId="7" xfId="53" applyFont="1" applyAlignment="1">
      <alignment horizontal="center" vertical="center" wrapText="1"/>
    </xf>
    <xf numFmtId="178" fontId="4" fillId="0" borderId="7" xfId="54" applyFont="1">
      <alignment horizontal="right" vertical="center"/>
    </xf>
    <xf numFmtId="49" fontId="11" fillId="0" borderId="0" xfId="0" applyNumberFormat="1" applyFont="1" applyAlignment="1">
      <alignment horizontal="center" vertical="center" wrapText="1"/>
    </xf>
    <xf numFmtId="0" fontId="13" fillId="0" borderId="0" xfId="0" applyBorder="1">
      <alignment vertical="top"/>
    </xf>
    <xf numFmtId="0" fontId="12" fillId="0" borderId="0" xfId="0" applyFont="1" applyBorder="1" applyAlignment="1">
      <alignment horizontal="center" vertical="center"/>
    </xf>
    <xf numFmtId="0" fontId="13" fillId="0" borderId="7" xfId="0" applyBorder="1" applyAlignment="1">
      <alignment horizontal="center" vertical="center" wrapText="1"/>
    </xf>
    <xf numFmtId="0" fontId="13" fillId="0" borderId="7" xfId="0" applyBorder="1" applyAlignment="1">
      <alignment horizontal="center" vertical="center"/>
    </xf>
    <xf numFmtId="0" fontId="13" fillId="0" borderId="0" xfId="0" applyBorder="1" applyAlignment="1">
      <alignment horizontal="right" vertical="center"/>
    </xf>
    <xf numFmtId="0" fontId="2" fillId="0" borderId="0" xfId="0" applyFont="1" applyBorder="1" applyAlignment="1">
      <alignment horizontal="center" wrapText="1"/>
    </xf>
    <xf numFmtId="0" fontId="2" fillId="0" borderId="0" xfId="0" applyFont="1" applyBorder="1" applyAlignment="1">
      <alignment wrapText="1"/>
    </xf>
    <xf numFmtId="0" fontId="2" fillId="0" borderId="0" xfId="0" applyFont="1" applyBorder="1" applyAlignment="1">
      <alignment horizontal="right" wrapText="1"/>
    </xf>
    <xf numFmtId="0" fontId="14" fillId="0" borderId="0" xfId="0" applyFont="1" applyBorder="1" applyAlignment="1">
      <alignment horizontal="center" vertical="center" wrapText="1"/>
    </xf>
    <xf numFmtId="0" fontId="5" fillId="0" borderId="0" xfId="0" applyBorder="1" applyAlignment="1">
      <alignment horizontal="left" wrapText="1"/>
    </xf>
    <xf numFmtId="0" fontId="15" fillId="0" borderId="7" xfId="0" applyFont="1" applyBorder="1" applyAlignment="1">
      <alignment horizontal="center" vertical="center" wrapText="1"/>
    </xf>
    <xf numFmtId="0" fontId="15" fillId="0" borderId="2" xfId="0" applyFont="1" applyBorder="1" applyAlignment="1">
      <alignment horizontal="center" vertical="center" wrapText="1"/>
    </xf>
    <xf numFmtId="4" fontId="15" fillId="0" borderId="7" xfId="0" applyNumberFormat="1" applyFont="1" applyBorder="1" applyAlignment="1">
      <alignment vertical="center"/>
    </xf>
    <xf numFmtId="4" fontId="15" fillId="0" borderId="2" xfId="0" applyNumberFormat="1" applyFont="1" applyBorder="1" applyAlignment="1">
      <alignment vertical="center"/>
    </xf>
    <xf numFmtId="49" fontId="12" fillId="0" borderId="0" xfId="0" applyNumberFormat="1" applyFont="1" applyBorder="1" applyAlignment="1">
      <alignment horizontal="center" vertical="center" wrapText="1"/>
    </xf>
    <xf numFmtId="49" fontId="13" fillId="0" borderId="0" xfId="0" applyNumberFormat="1" applyBorder="1" applyAlignment="1">
      <alignment horizontal="left" vertical="center" wrapText="1"/>
    </xf>
    <xf numFmtId="49" fontId="16" fillId="0" borderId="7" xfId="53" applyFont="1" applyAlignment="1">
      <alignment horizontal="center" vertical="center" wrapText="1"/>
    </xf>
    <xf numFmtId="49" fontId="16" fillId="0" borderId="7" xfId="53" applyFont="1">
      <alignment horizontal="left" vertical="center" wrapText="1"/>
    </xf>
    <xf numFmtId="178" fontId="16" fillId="0" borderId="7" xfId="54" applyFont="1">
      <alignment horizontal="right" vertical="center"/>
    </xf>
    <xf numFmtId="49" fontId="16" fillId="0" borderId="7" xfId="53" applyFont="1" applyAlignment="1">
      <alignment horizontal="left" vertical="center" wrapText="1" indent="1"/>
    </xf>
    <xf numFmtId="49" fontId="16" fillId="0" borderId="7" xfId="53" applyFont="1" applyAlignment="1">
      <alignment horizontal="left" vertical="center" wrapText="1" indent="2"/>
    </xf>
    <xf numFmtId="0" fontId="2" fillId="0" borderId="0" xfId="0" applyFont="1" applyBorder="1" applyAlignment="1">
      <alignment vertical="center"/>
    </xf>
    <xf numFmtId="0" fontId="17" fillId="0" borderId="0" xfId="0" applyFont="1" applyBorder="1" applyAlignment="1">
      <alignment horizontal="center" vertical="center"/>
    </xf>
    <xf numFmtId="0" fontId="18" fillId="0" borderId="0" xfId="0" applyFont="1" applyBorder="1" applyAlignment="1">
      <alignment horizontal="center" vertical="center"/>
    </xf>
    <xf numFmtId="0" fontId="5" fillId="0" borderId="7" xfId="0" applyBorder="1" applyAlignment="1">
      <alignment horizontal="left" vertical="center"/>
    </xf>
    <xf numFmtId="0" fontId="5" fillId="0" borderId="7" xfId="0" applyBorder="1" applyAlignment="1" applyProtection="1">
      <alignment vertical="center"/>
      <protection locked="0"/>
    </xf>
    <xf numFmtId="0" fontId="2" fillId="0" borderId="6" xfId="0" applyFont="1" applyBorder="1" applyAlignment="1">
      <alignment vertical="center"/>
    </xf>
    <xf numFmtId="178" fontId="1" fillId="0" borderId="7" xfId="0" applyNumberFormat="1" applyFont="1" applyBorder="1" applyAlignment="1" applyProtection="1">
      <alignment horizontal="right" vertical="center"/>
      <protection locked="0"/>
    </xf>
    <xf numFmtId="0" fontId="19" fillId="0" borderId="7" xfId="0" applyFont="1" applyBorder="1" applyAlignment="1">
      <alignment horizontal="center" vertical="center"/>
    </xf>
    <xf numFmtId="0" fontId="4" fillId="0" borderId="0" xfId="53" applyNumberFormat="1" applyFont="1" applyBorder="1" applyAlignment="1">
      <alignment horizontal="left" vertical="center"/>
    </xf>
    <xf numFmtId="0" fontId="3" fillId="0" borderId="0" xfId="53" applyNumberFormat="1" applyFont="1" applyBorder="1" applyAlignment="1">
      <alignment horizontal="center" vertical="center"/>
    </xf>
    <xf numFmtId="0" fontId="4" fillId="0" borderId="7" xfId="53" applyNumberFormat="1" applyFont="1" applyAlignment="1">
      <alignment horizontal="center" vertical="center" wrapText="1"/>
    </xf>
    <xf numFmtId="0" fontId="4" fillId="0" borderId="7" xfId="0" applyFont="1" applyBorder="1" applyAlignment="1">
      <alignment horizontal="center" vertical="center"/>
    </xf>
    <xf numFmtId="0" fontId="4" fillId="0" borderId="7" xfId="53" applyNumberFormat="1" applyFont="1">
      <alignment horizontal="left" vertical="center" wrapText="1"/>
    </xf>
    <xf numFmtId="0" fontId="4" fillId="0" borderId="7" xfId="53" applyNumberFormat="1" applyFont="1" applyAlignment="1">
      <alignment horizontal="left" vertical="center" wrapText="1" indent="1"/>
    </xf>
    <xf numFmtId="0" fontId="4" fillId="0" borderId="7" xfId="53" applyNumberFormat="1" applyFont="1" applyAlignment="1">
      <alignment horizontal="left" vertical="center" wrapText="1" indent="2"/>
    </xf>
    <xf numFmtId="0" fontId="5" fillId="0" borderId="0" xfId="0" applyBorder="1" applyAlignment="1">
      <alignment vertical="center"/>
    </xf>
    <xf numFmtId="0" fontId="1" fillId="0" borderId="7" xfId="0" applyFont="1" applyBorder="1" applyAlignment="1">
      <alignment vertical="center" wrapText="1"/>
    </xf>
    <xf numFmtId="0" fontId="5" fillId="0" borderId="4" xfId="0" applyBorder="1" applyAlignment="1">
      <alignment vertical="center"/>
    </xf>
    <xf numFmtId="0" fontId="2" fillId="0" borderId="0" xfId="0" applyFont="1" applyAlignment="1">
      <alignment horizontal="center" vertical="center"/>
    </xf>
    <xf numFmtId="49" fontId="4" fillId="0" borderId="0" xfId="53" applyFont="1" applyBorder="1">
      <alignment horizontal="left" vertical="center" wrapText="1"/>
    </xf>
    <xf numFmtId="49" fontId="4" fillId="0" borderId="0" xfId="53" applyFont="1" applyBorder="1" applyAlignment="1">
      <alignment horizontal="right" vertical="center" wrapText="1"/>
    </xf>
    <xf numFmtId="49" fontId="3" fillId="0" borderId="0" xfId="0" applyNumberFormat="1" applyFont="1" applyBorder="1" applyAlignment="1">
      <alignment horizontal="center" vertical="center" wrapText="1"/>
    </xf>
    <xf numFmtId="49" fontId="4" fillId="0" borderId="0" xfId="53" applyFont="1" applyBorder="1" applyAlignment="1">
      <alignment horizontal="center" vertical="center" wrapText="1"/>
    </xf>
    <xf numFmtId="49" fontId="4" fillId="0" borderId="8" xfId="53" applyFont="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22"/>
  <sheetViews>
    <sheetView showZeros="0" workbookViewId="0">
      <selection activeCell="B22" sqref="B22"/>
    </sheetView>
  </sheetViews>
  <sheetFormatPr defaultColWidth="10.2818181818182" defaultRowHeight="15" customHeight="1" outlineLevelCol="3"/>
  <cols>
    <col min="1" max="1" width="33.2818181818182" customWidth="1"/>
    <col min="2" max="2" width="25.5727272727273" customWidth="1"/>
    <col min="3" max="3" width="28" customWidth="1"/>
    <col min="4" max="4" width="33.2818181818182" customWidth="1"/>
  </cols>
  <sheetData>
    <row r="1" ht="18.75" customHeight="1" spans="1:4">
      <c r="A1" s="199"/>
      <c r="B1" s="199"/>
      <c r="C1" s="199"/>
      <c r="D1" s="200" t="s">
        <v>0</v>
      </c>
    </row>
    <row r="2" ht="42" customHeight="1" spans="1:4">
      <c r="A2" s="201" t="str">
        <f>"2025"&amp;"年财务收支预算总表"</f>
        <v>2025年财务收支预算总表</v>
      </c>
      <c r="B2" s="201"/>
      <c r="C2" s="201"/>
      <c r="D2" s="201"/>
    </row>
    <row r="3" ht="18.75" customHeight="1" spans="1:4">
      <c r="A3" s="199" t="str">
        <f>"单位名称："&amp;"梁河县妇幼保健院"</f>
        <v>单位名称：梁河县妇幼保健院</v>
      </c>
      <c r="B3" s="199"/>
      <c r="C3" s="202"/>
      <c r="D3" s="200" t="s">
        <v>1</v>
      </c>
    </row>
    <row r="4" ht="18.75" customHeight="1" spans="1:4">
      <c r="A4" s="203" t="s">
        <v>2</v>
      </c>
      <c r="B4" s="203"/>
      <c r="C4" s="203" t="s">
        <v>3</v>
      </c>
      <c r="D4" s="203"/>
    </row>
    <row r="5" ht="18.75" customHeight="1" spans="1:4">
      <c r="A5" s="156" t="s">
        <v>4</v>
      </c>
      <c r="B5" s="156" t="s">
        <v>5</v>
      </c>
      <c r="C5" s="156" t="s">
        <v>6</v>
      </c>
      <c r="D5" s="156" t="s">
        <v>5</v>
      </c>
    </row>
    <row r="6" ht="18.75" customHeight="1" spans="1:4">
      <c r="A6" s="155" t="s">
        <v>7</v>
      </c>
      <c r="B6" s="157">
        <v>5988373.84</v>
      </c>
      <c r="C6" s="155" t="str">
        <f>"一"&amp;"、"&amp;"社会保障和就业支出"</f>
        <v>一、社会保障和就业支出</v>
      </c>
      <c r="D6" s="157">
        <v>701624.4</v>
      </c>
    </row>
    <row r="7" ht="18.75" customHeight="1" spans="1:4">
      <c r="A7" s="155" t="s">
        <v>8</v>
      </c>
      <c r="B7" s="157"/>
      <c r="C7" s="155" t="str">
        <f>"二"&amp;"、"&amp;"卫生健康支出"</f>
        <v>二、卫生健康支出</v>
      </c>
      <c r="D7" s="157">
        <v>13581915.68</v>
      </c>
    </row>
    <row r="8" ht="18.75" customHeight="1" spans="1:4">
      <c r="A8" s="155" t="s">
        <v>9</v>
      </c>
      <c r="B8" s="157"/>
      <c r="C8" s="155" t="str">
        <f>"三"&amp;"、"&amp;"住房保障支出"</f>
        <v>三、住房保障支出</v>
      </c>
      <c r="D8" s="157">
        <v>704833.76</v>
      </c>
    </row>
    <row r="9" ht="18.75" customHeight="1" spans="1:4">
      <c r="A9" s="155" t="s">
        <v>10</v>
      </c>
      <c r="B9" s="157"/>
      <c r="C9" s="155"/>
      <c r="D9" s="157"/>
    </row>
    <row r="10" ht="18.75" customHeight="1" spans="1:4">
      <c r="A10" s="155" t="s">
        <v>11</v>
      </c>
      <c r="B10" s="157">
        <v>9000000</v>
      </c>
      <c r="C10" s="155"/>
      <c r="D10" s="157"/>
    </row>
    <row r="11" ht="18.75" customHeight="1" spans="1:4">
      <c r="A11" s="155" t="s">
        <v>12</v>
      </c>
      <c r="B11" s="157">
        <v>9000000</v>
      </c>
      <c r="C11" s="155"/>
      <c r="D11" s="157"/>
    </row>
    <row r="12" ht="18.75" customHeight="1" spans="1:4">
      <c r="A12" s="155" t="s">
        <v>13</v>
      </c>
      <c r="B12" s="157"/>
      <c r="C12" s="155"/>
      <c r="D12" s="157"/>
    </row>
    <row r="13" ht="18.75" customHeight="1" spans="1:4">
      <c r="A13" s="155" t="s">
        <v>14</v>
      </c>
      <c r="B13" s="157"/>
      <c r="C13" s="155"/>
      <c r="D13" s="157"/>
    </row>
    <row r="14" ht="18.75" customHeight="1" spans="1:4">
      <c r="A14" s="155" t="s">
        <v>15</v>
      </c>
      <c r="B14" s="157"/>
      <c r="C14" s="155"/>
      <c r="D14" s="157"/>
    </row>
    <row r="15" ht="18.75" customHeight="1" spans="1:4">
      <c r="A15" s="155" t="s">
        <v>16</v>
      </c>
      <c r="B15" s="157"/>
      <c r="C15" s="155"/>
      <c r="D15" s="157"/>
    </row>
    <row r="16" ht="18.75" customHeight="1" spans="1:4">
      <c r="A16" s="155"/>
      <c r="B16" s="157"/>
      <c r="C16" s="155"/>
      <c r="D16" s="157"/>
    </row>
    <row r="17" ht="18.75" customHeight="1" spans="1:4">
      <c r="A17" s="155"/>
      <c r="B17" s="157"/>
      <c r="C17" s="155"/>
      <c r="D17" s="157"/>
    </row>
    <row r="18" ht="18.75" customHeight="1" spans="1:4">
      <c r="A18" s="155" t="s">
        <v>17</v>
      </c>
      <c r="B18" s="157">
        <v>14988373.84</v>
      </c>
      <c r="C18" s="155" t="s">
        <v>18</v>
      </c>
      <c r="D18" s="157">
        <v>14988373.84</v>
      </c>
    </row>
    <row r="19" ht="18.75" customHeight="1" spans="1:4">
      <c r="A19" s="155" t="s">
        <v>19</v>
      </c>
      <c r="B19" s="157"/>
      <c r="C19" s="155" t="s">
        <v>20</v>
      </c>
      <c r="D19" s="157"/>
    </row>
    <row r="20" ht="18.75" customHeight="1" spans="1:4">
      <c r="A20" s="155" t="s">
        <v>21</v>
      </c>
      <c r="B20" s="157"/>
      <c r="C20" s="155" t="s">
        <v>21</v>
      </c>
      <c r="D20" s="157"/>
    </row>
    <row r="21" ht="18.75" customHeight="1" spans="1:4">
      <c r="A21" s="155" t="s">
        <v>22</v>
      </c>
      <c r="B21" s="157"/>
      <c r="C21" s="155" t="s">
        <v>23</v>
      </c>
      <c r="D21" s="157"/>
    </row>
    <row r="22" ht="18.75" customHeight="1" spans="1:4">
      <c r="A22" s="155" t="s">
        <v>24</v>
      </c>
      <c r="B22" s="157">
        <v>14988373.84</v>
      </c>
      <c r="C22" s="155" t="s">
        <v>25</v>
      </c>
      <c r="D22" s="157">
        <v>14988373.84</v>
      </c>
    </row>
  </sheetData>
  <mergeCells count="4">
    <mergeCell ref="A2:D2"/>
    <mergeCell ref="A3:B3"/>
    <mergeCell ref="A4:B4"/>
    <mergeCell ref="C4:D4"/>
  </mergeCells>
  <pageMargins left="0.75" right="0.75" top="1" bottom="1" header="0.5" footer="0.5"/>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10"/>
  <sheetViews>
    <sheetView showZeros="0" workbookViewId="0">
      <selection activeCell="K11" sqref="K11"/>
    </sheetView>
  </sheetViews>
  <sheetFormatPr defaultColWidth="9.13636363636364" defaultRowHeight="14.25" customHeight="1" outlineLevelCol="5"/>
  <cols>
    <col min="1" max="1" width="23.0454545454545" customWidth="1"/>
    <col min="2" max="3" width="18.8545454545455" customWidth="1"/>
    <col min="4" max="6" width="23.0454545454545" customWidth="1"/>
  </cols>
  <sheetData>
    <row r="1" ht="12" customHeight="1" spans="1:6">
      <c r="A1" s="125">
        <v>1</v>
      </c>
      <c r="B1" s="126">
        <v>0</v>
      </c>
      <c r="C1" s="125">
        <v>1</v>
      </c>
      <c r="D1" s="94"/>
      <c r="E1" s="94"/>
      <c r="F1" s="127" t="s">
        <v>338</v>
      </c>
    </row>
    <row r="2" ht="26.25" customHeight="1" spans="1:6">
      <c r="A2" s="128" t="str">
        <f>"2025"&amp;"年政府性基金预算支出预算表"</f>
        <v>2025年政府性基金预算支出预算表</v>
      </c>
      <c r="B2" s="128" t="s">
        <v>339</v>
      </c>
      <c r="C2" s="129"/>
      <c r="D2" s="130"/>
      <c r="E2" s="130"/>
      <c r="F2" s="130"/>
    </row>
    <row r="3" ht="13.5" customHeight="1" spans="1:6">
      <c r="A3" s="131" t="str">
        <f>"单位名称："&amp;"梁河县妇幼保健院"</f>
        <v>单位名称：梁河县妇幼保健院</v>
      </c>
      <c r="B3" s="131" t="s">
        <v>340</v>
      </c>
      <c r="C3" s="132"/>
      <c r="D3" s="94"/>
      <c r="E3" s="94"/>
      <c r="F3" s="127" t="s">
        <v>1</v>
      </c>
    </row>
    <row r="4" ht="19.5" customHeight="1" spans="1:6">
      <c r="A4" s="133" t="s">
        <v>160</v>
      </c>
      <c r="B4" s="134" t="s">
        <v>48</v>
      </c>
      <c r="C4" s="133" t="s">
        <v>49</v>
      </c>
      <c r="D4" s="12" t="s">
        <v>341</v>
      </c>
      <c r="E4" s="13"/>
      <c r="F4" s="14"/>
    </row>
    <row r="5" ht="18.75" customHeight="1" spans="1:6">
      <c r="A5" s="135"/>
      <c r="B5" s="136"/>
      <c r="C5" s="135"/>
      <c r="D5" s="74" t="s">
        <v>30</v>
      </c>
      <c r="E5" s="12" t="s">
        <v>52</v>
      </c>
      <c r="F5" s="74" t="s">
        <v>53</v>
      </c>
    </row>
    <row r="6" ht="18.75" customHeight="1" spans="1:6">
      <c r="A6" s="60"/>
      <c r="B6" s="137"/>
      <c r="C6" s="60"/>
      <c r="D6" s="35"/>
      <c r="E6" s="35"/>
      <c r="F6" s="35"/>
    </row>
    <row r="7" ht="21" customHeight="1" spans="1:6">
      <c r="A7" s="22"/>
      <c r="B7" s="22"/>
      <c r="C7" s="22"/>
      <c r="D7" s="88"/>
      <c r="E7" s="138"/>
      <c r="F7" s="138"/>
    </row>
    <row r="8" ht="21" customHeight="1" spans="1:6">
      <c r="A8" s="22"/>
      <c r="B8" s="22"/>
      <c r="C8" s="22"/>
      <c r="D8" s="139"/>
      <c r="E8" s="140"/>
      <c r="F8" s="140"/>
    </row>
    <row r="9" ht="18.75" customHeight="1" spans="1:6">
      <c r="A9" s="141" t="s">
        <v>342</v>
      </c>
      <c r="B9" s="141" t="s">
        <v>342</v>
      </c>
      <c r="C9" s="142" t="s">
        <v>342</v>
      </c>
      <c r="D9" s="88"/>
      <c r="E9" s="138"/>
      <c r="F9" s="138"/>
    </row>
    <row r="10" ht="18.75" customHeight="1" spans="1:6">
      <c r="A10" s="143" t="s">
        <v>343</v>
      </c>
      <c r="B10" s="143"/>
      <c r="C10" s="143"/>
      <c r="D10" s="144"/>
      <c r="E10" s="145"/>
      <c r="F10" s="145"/>
    </row>
  </sheetData>
  <mergeCells count="8">
    <mergeCell ref="A2:F2"/>
    <mergeCell ref="A3:C3"/>
    <mergeCell ref="D4:F4"/>
    <mergeCell ref="A9:C9"/>
    <mergeCell ref="A10:F10"/>
    <mergeCell ref="A4:A5"/>
    <mergeCell ref="B4:B5"/>
    <mergeCell ref="C4:C5"/>
  </mergeCells>
  <pageMargins left="0.75" right="0.75" top="1" bottom="1" header="0.5" footer="0.5"/>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Q23"/>
  <sheetViews>
    <sheetView showZeros="0" topLeftCell="A17" workbookViewId="0">
      <selection activeCell="G9" sqref="G9:G22"/>
    </sheetView>
  </sheetViews>
  <sheetFormatPr defaultColWidth="9.13636363636364" defaultRowHeight="14.25" customHeight="1"/>
  <cols>
    <col min="1" max="1" width="17.8545454545455" customWidth="1"/>
    <col min="2" max="3" width="9.62727272727273" customWidth="1"/>
    <col min="4" max="5" width="3.62727272727273" customWidth="1"/>
    <col min="6" max="6" width="5.57272727272727" customWidth="1"/>
    <col min="7" max="7" width="11.8545454545455" customWidth="1"/>
    <col min="8" max="8" width="6.14545454545455" customWidth="1"/>
    <col min="9" max="9" width="5.14545454545455" customWidth="1"/>
    <col min="10" max="10" width="6.04545454545455" customWidth="1"/>
    <col min="11" max="11" width="6.57272727272727" customWidth="1"/>
    <col min="12" max="12" width="12.3363636363636" customWidth="1"/>
    <col min="13" max="13" width="12.1090909090909" customWidth="1"/>
    <col min="14" max="14" width="6.42727272727273" customWidth="1"/>
    <col min="15" max="15" width="5.57272727272727" customWidth="1"/>
    <col min="16" max="16" width="5.71818181818182" customWidth="1"/>
    <col min="17" max="17" width="5.28181818181818" customWidth="1"/>
  </cols>
  <sheetData>
    <row r="1" ht="13.5" customHeight="1" spans="1:17">
      <c r="A1" s="3"/>
      <c r="B1" s="3"/>
      <c r="C1" s="3"/>
      <c r="D1" s="3"/>
      <c r="E1" s="3"/>
      <c r="F1" s="3"/>
      <c r="G1" s="3"/>
      <c r="H1" s="3"/>
      <c r="I1" s="3"/>
      <c r="J1" s="3"/>
      <c r="K1" s="1"/>
      <c r="L1" s="1"/>
      <c r="M1" s="1"/>
      <c r="N1" s="1"/>
      <c r="O1" s="115"/>
      <c r="P1" s="115"/>
      <c r="Q1" s="102" t="s">
        <v>344</v>
      </c>
    </row>
    <row r="2" ht="27.75" customHeight="1" spans="1:17">
      <c r="A2" s="103" t="str">
        <f>"2025"&amp;"年部门政府采购预算表"</f>
        <v>2025年部门政府采购预算表</v>
      </c>
      <c r="B2" s="29"/>
      <c r="C2" s="29"/>
      <c r="D2" s="29"/>
      <c r="E2" s="29"/>
      <c r="F2" s="29"/>
      <c r="G2" s="29"/>
      <c r="H2" s="29"/>
      <c r="I2" s="29"/>
      <c r="J2" s="29"/>
      <c r="K2" s="116"/>
      <c r="L2" s="29"/>
      <c r="M2" s="29"/>
      <c r="N2" s="29"/>
      <c r="O2" s="116"/>
      <c r="P2" s="116"/>
      <c r="Q2" s="29"/>
    </row>
    <row r="3" ht="18.75" customHeight="1" spans="1:17">
      <c r="A3" s="104" t="str">
        <f>"单位名称："&amp;"梁河县妇幼保健院"</f>
        <v>单位名称：梁河县妇幼保健院</v>
      </c>
      <c r="B3" s="32"/>
      <c r="C3" s="32"/>
      <c r="D3" s="32"/>
      <c r="E3" s="32"/>
      <c r="F3" s="32"/>
      <c r="G3" s="32"/>
      <c r="H3" s="32"/>
      <c r="I3" s="32"/>
      <c r="J3" s="32"/>
      <c r="K3" s="1"/>
      <c r="L3" s="1"/>
      <c r="M3" s="1"/>
      <c r="N3" s="1"/>
      <c r="O3" s="117"/>
      <c r="P3" s="117"/>
      <c r="Q3" s="124" t="s">
        <v>27</v>
      </c>
    </row>
    <row r="4" ht="15.75" customHeight="1" spans="1:17">
      <c r="A4" s="11" t="s">
        <v>345</v>
      </c>
      <c r="B4" s="105" t="s">
        <v>346</v>
      </c>
      <c r="C4" s="105" t="s">
        <v>347</v>
      </c>
      <c r="D4" s="105" t="s">
        <v>348</v>
      </c>
      <c r="E4" s="105" t="s">
        <v>349</v>
      </c>
      <c r="F4" s="105" t="s">
        <v>350</v>
      </c>
      <c r="G4" s="49" t="s">
        <v>167</v>
      </c>
      <c r="H4" s="49"/>
      <c r="I4" s="49"/>
      <c r="J4" s="49"/>
      <c r="K4" s="118"/>
      <c r="L4" s="49"/>
      <c r="M4" s="49"/>
      <c r="N4" s="49"/>
      <c r="O4" s="77"/>
      <c r="P4" s="118"/>
      <c r="Q4" s="50"/>
    </row>
    <row r="5" ht="17.25" customHeight="1" spans="1:17">
      <c r="A5" s="16"/>
      <c r="B5" s="106"/>
      <c r="C5" s="106"/>
      <c r="D5" s="106"/>
      <c r="E5" s="106"/>
      <c r="F5" s="106"/>
      <c r="G5" s="106" t="s">
        <v>30</v>
      </c>
      <c r="H5" s="106" t="s">
        <v>34</v>
      </c>
      <c r="I5" s="106" t="s">
        <v>351</v>
      </c>
      <c r="J5" s="106" t="s">
        <v>352</v>
      </c>
      <c r="K5" s="119" t="s">
        <v>353</v>
      </c>
      <c r="L5" s="120" t="s">
        <v>354</v>
      </c>
      <c r="M5" s="120"/>
      <c r="N5" s="120"/>
      <c r="O5" s="121"/>
      <c r="P5" s="122"/>
      <c r="Q5" s="107"/>
    </row>
    <row r="6" ht="57" customHeight="1" spans="1:17">
      <c r="A6" s="18"/>
      <c r="B6" s="107"/>
      <c r="C6" s="107"/>
      <c r="D6" s="107"/>
      <c r="E6" s="107"/>
      <c r="F6" s="107"/>
      <c r="G6" s="107"/>
      <c r="H6" s="107" t="s">
        <v>33</v>
      </c>
      <c r="I6" s="107"/>
      <c r="J6" s="107"/>
      <c r="K6" s="123"/>
      <c r="L6" s="107" t="s">
        <v>33</v>
      </c>
      <c r="M6" s="107" t="s">
        <v>40</v>
      </c>
      <c r="N6" s="107" t="s">
        <v>355</v>
      </c>
      <c r="O6" s="33" t="s">
        <v>42</v>
      </c>
      <c r="P6" s="123" t="s">
        <v>43</v>
      </c>
      <c r="Q6" s="107" t="s">
        <v>44</v>
      </c>
    </row>
    <row r="7" ht="15" customHeight="1" spans="1:17">
      <c r="A7" s="78">
        <v>1</v>
      </c>
      <c r="B7" s="108">
        <v>2</v>
      </c>
      <c r="C7" s="108">
        <v>3</v>
      </c>
      <c r="D7" s="108">
        <v>4</v>
      </c>
      <c r="E7" s="108">
        <v>5</v>
      </c>
      <c r="F7" s="108">
        <v>6</v>
      </c>
      <c r="G7" s="82">
        <v>7</v>
      </c>
      <c r="H7" s="82">
        <v>8</v>
      </c>
      <c r="I7" s="82">
        <v>9</v>
      </c>
      <c r="J7" s="82">
        <v>10</v>
      </c>
      <c r="K7" s="82">
        <v>11</v>
      </c>
      <c r="L7" s="82">
        <v>12</v>
      </c>
      <c r="M7" s="82">
        <v>13</v>
      </c>
      <c r="N7" s="82">
        <v>14</v>
      </c>
      <c r="O7" s="82">
        <v>15</v>
      </c>
      <c r="P7" s="82">
        <v>16</v>
      </c>
      <c r="Q7" s="82">
        <v>17</v>
      </c>
    </row>
    <row r="8" ht="28" customHeight="1" spans="1:17">
      <c r="A8" s="109" t="s">
        <v>46</v>
      </c>
      <c r="B8" s="110"/>
      <c r="C8" s="110"/>
      <c r="D8" s="111"/>
      <c r="E8" s="111"/>
      <c r="F8" s="23"/>
      <c r="G8" s="23">
        <v>1321190</v>
      </c>
      <c r="H8" s="23"/>
      <c r="I8" s="23"/>
      <c r="J8" s="23"/>
      <c r="K8" s="23"/>
      <c r="L8" s="23">
        <v>1321190</v>
      </c>
      <c r="M8" s="23">
        <v>1321190</v>
      </c>
      <c r="N8" s="23"/>
      <c r="O8" s="23"/>
      <c r="P8" s="23"/>
      <c r="Q8" s="23"/>
    </row>
    <row r="9" ht="40" customHeight="1" spans="1:17">
      <c r="A9" s="109" t="str">
        <f t="shared" ref="A9:A22" si="0">"     "&amp;"单位资金安排2025年特定目标类项目经费"</f>
        <v>     单位资金安排2025年特定目标类项目经费</v>
      </c>
      <c r="B9" s="110" t="s">
        <v>356</v>
      </c>
      <c r="C9" s="110" t="s">
        <v>357</v>
      </c>
      <c r="D9" s="111" t="s">
        <v>358</v>
      </c>
      <c r="E9" s="111">
        <v>1</v>
      </c>
      <c r="F9" s="23"/>
      <c r="G9" s="23">
        <v>1650</v>
      </c>
      <c r="H9" s="23"/>
      <c r="I9" s="23"/>
      <c r="J9" s="23"/>
      <c r="K9" s="23"/>
      <c r="L9" s="23">
        <v>1650</v>
      </c>
      <c r="M9" s="23">
        <v>1650</v>
      </c>
      <c r="N9" s="23"/>
      <c r="O9" s="23"/>
      <c r="P9" s="23"/>
      <c r="Q9" s="23"/>
    </row>
    <row r="10" ht="40" customHeight="1" spans="1:17">
      <c r="A10" s="109" t="str">
        <f t="shared" si="0"/>
        <v>     单位资金安排2025年特定目标类项目经费</v>
      </c>
      <c r="B10" s="110" t="s">
        <v>359</v>
      </c>
      <c r="C10" s="110" t="s">
        <v>360</v>
      </c>
      <c r="D10" s="111" t="s">
        <v>361</v>
      </c>
      <c r="E10" s="111">
        <v>1</v>
      </c>
      <c r="F10" s="23"/>
      <c r="G10" s="23">
        <v>1480</v>
      </c>
      <c r="H10" s="23"/>
      <c r="I10" s="23"/>
      <c r="J10" s="23"/>
      <c r="K10" s="23"/>
      <c r="L10" s="23">
        <v>1480</v>
      </c>
      <c r="M10" s="23">
        <v>1480</v>
      </c>
      <c r="N10" s="23"/>
      <c r="O10" s="23"/>
      <c r="P10" s="23"/>
      <c r="Q10" s="23"/>
    </row>
    <row r="11" ht="40" customHeight="1" spans="1:17">
      <c r="A11" s="109" t="str">
        <f t="shared" si="0"/>
        <v>     单位资金安排2025年特定目标类项目经费</v>
      </c>
      <c r="B11" s="110" t="s">
        <v>362</v>
      </c>
      <c r="C11" s="110" t="s">
        <v>363</v>
      </c>
      <c r="D11" s="111" t="s">
        <v>361</v>
      </c>
      <c r="E11" s="111">
        <v>1</v>
      </c>
      <c r="F11" s="23"/>
      <c r="G11" s="23">
        <v>2900</v>
      </c>
      <c r="H11" s="23"/>
      <c r="I11" s="23"/>
      <c r="J11" s="23"/>
      <c r="K11" s="23"/>
      <c r="L11" s="23">
        <v>2900</v>
      </c>
      <c r="M11" s="23">
        <v>2900</v>
      </c>
      <c r="N11" s="23"/>
      <c r="O11" s="23"/>
      <c r="P11" s="23"/>
      <c r="Q11" s="23"/>
    </row>
    <row r="12" ht="40" customHeight="1" spans="1:17">
      <c r="A12" s="109" t="str">
        <f t="shared" si="0"/>
        <v>     单位资金安排2025年特定目标类项目经费</v>
      </c>
      <c r="B12" s="110" t="s">
        <v>364</v>
      </c>
      <c r="C12" s="110" t="s">
        <v>364</v>
      </c>
      <c r="D12" s="111" t="s">
        <v>358</v>
      </c>
      <c r="E12" s="111">
        <v>1</v>
      </c>
      <c r="F12" s="23"/>
      <c r="G12" s="23">
        <v>500</v>
      </c>
      <c r="H12" s="23"/>
      <c r="I12" s="23"/>
      <c r="J12" s="23"/>
      <c r="K12" s="23"/>
      <c r="L12" s="23">
        <v>500</v>
      </c>
      <c r="M12" s="23">
        <v>500</v>
      </c>
      <c r="N12" s="23"/>
      <c r="O12" s="23"/>
      <c r="P12" s="23"/>
      <c r="Q12" s="23"/>
    </row>
    <row r="13" ht="40" customHeight="1" spans="1:17">
      <c r="A13" s="109" t="str">
        <f t="shared" si="0"/>
        <v>     单位资金安排2025年特定目标类项目经费</v>
      </c>
      <c r="B13" s="110" t="s">
        <v>365</v>
      </c>
      <c r="C13" s="110" t="s">
        <v>366</v>
      </c>
      <c r="D13" s="111" t="s">
        <v>296</v>
      </c>
      <c r="E13" s="111">
        <v>1</v>
      </c>
      <c r="F13" s="23"/>
      <c r="G13" s="23">
        <v>23000</v>
      </c>
      <c r="H13" s="23"/>
      <c r="I13" s="23"/>
      <c r="J13" s="23"/>
      <c r="K13" s="23"/>
      <c r="L13" s="23">
        <v>23000</v>
      </c>
      <c r="M13" s="23">
        <v>23000</v>
      </c>
      <c r="N13" s="23"/>
      <c r="O13" s="23"/>
      <c r="P13" s="23"/>
      <c r="Q13" s="23"/>
    </row>
    <row r="14" ht="40" customHeight="1" spans="1:17">
      <c r="A14" s="109" t="str">
        <f t="shared" si="0"/>
        <v>     单位资金安排2025年特定目标类项目经费</v>
      </c>
      <c r="B14" s="110" t="s">
        <v>367</v>
      </c>
      <c r="C14" s="110" t="s">
        <v>368</v>
      </c>
      <c r="D14" s="111" t="s">
        <v>369</v>
      </c>
      <c r="E14" s="111">
        <v>1</v>
      </c>
      <c r="F14" s="23"/>
      <c r="G14" s="23">
        <v>13000</v>
      </c>
      <c r="H14" s="23"/>
      <c r="I14" s="23"/>
      <c r="J14" s="23"/>
      <c r="K14" s="23"/>
      <c r="L14" s="23">
        <v>13000</v>
      </c>
      <c r="M14" s="23">
        <v>13000</v>
      </c>
      <c r="N14" s="23"/>
      <c r="O14" s="23"/>
      <c r="P14" s="23"/>
      <c r="Q14" s="23"/>
    </row>
    <row r="15" ht="40" customHeight="1" spans="1:17">
      <c r="A15" s="109" t="str">
        <f t="shared" si="0"/>
        <v>     单位资金安排2025年特定目标类项目经费</v>
      </c>
      <c r="B15" s="110" t="s">
        <v>370</v>
      </c>
      <c r="C15" s="110" t="s">
        <v>371</v>
      </c>
      <c r="D15" s="111" t="s">
        <v>372</v>
      </c>
      <c r="E15" s="111">
        <v>5</v>
      </c>
      <c r="F15" s="23"/>
      <c r="G15" s="23">
        <v>700</v>
      </c>
      <c r="H15" s="23"/>
      <c r="I15" s="23"/>
      <c r="J15" s="23"/>
      <c r="K15" s="23"/>
      <c r="L15" s="23">
        <v>700</v>
      </c>
      <c r="M15" s="23">
        <v>700</v>
      </c>
      <c r="N15" s="23"/>
      <c r="O15" s="23"/>
      <c r="P15" s="23"/>
      <c r="Q15" s="23"/>
    </row>
    <row r="16" ht="40" customHeight="1" spans="1:17">
      <c r="A16" s="109" t="str">
        <f t="shared" si="0"/>
        <v>     单位资金安排2025年特定目标类项目经费</v>
      </c>
      <c r="B16" s="110" t="s">
        <v>373</v>
      </c>
      <c r="C16" s="110" t="s">
        <v>371</v>
      </c>
      <c r="D16" s="111" t="s">
        <v>372</v>
      </c>
      <c r="E16" s="111">
        <v>50</v>
      </c>
      <c r="F16" s="23"/>
      <c r="G16" s="23">
        <v>7000</v>
      </c>
      <c r="H16" s="23"/>
      <c r="I16" s="23"/>
      <c r="J16" s="23"/>
      <c r="K16" s="23"/>
      <c r="L16" s="23">
        <v>7000</v>
      </c>
      <c r="M16" s="23">
        <v>7000</v>
      </c>
      <c r="N16" s="23"/>
      <c r="O16" s="23"/>
      <c r="P16" s="23"/>
      <c r="Q16" s="23"/>
    </row>
    <row r="17" ht="40" customHeight="1" spans="1:17">
      <c r="A17" s="109" t="str">
        <f t="shared" si="0"/>
        <v>     单位资金安排2025年特定目标类项目经费</v>
      </c>
      <c r="B17" s="110" t="s">
        <v>374</v>
      </c>
      <c r="C17" s="110" t="s">
        <v>371</v>
      </c>
      <c r="D17" s="111" t="s">
        <v>372</v>
      </c>
      <c r="E17" s="111">
        <v>2</v>
      </c>
      <c r="F17" s="23"/>
      <c r="G17" s="23">
        <v>360</v>
      </c>
      <c r="H17" s="23"/>
      <c r="I17" s="23"/>
      <c r="J17" s="23"/>
      <c r="K17" s="23"/>
      <c r="L17" s="23">
        <v>360</v>
      </c>
      <c r="M17" s="23">
        <v>360</v>
      </c>
      <c r="N17" s="23"/>
      <c r="O17" s="23"/>
      <c r="P17" s="23"/>
      <c r="Q17" s="23"/>
    </row>
    <row r="18" ht="40" customHeight="1" spans="1:17">
      <c r="A18" s="109" t="str">
        <f t="shared" si="0"/>
        <v>     单位资金安排2025年特定目标类项目经费</v>
      </c>
      <c r="B18" s="110" t="s">
        <v>375</v>
      </c>
      <c r="C18" s="110" t="s">
        <v>376</v>
      </c>
      <c r="D18" s="111" t="s">
        <v>358</v>
      </c>
      <c r="E18" s="111">
        <v>6</v>
      </c>
      <c r="F18" s="23"/>
      <c r="G18" s="23">
        <v>18000</v>
      </c>
      <c r="H18" s="23"/>
      <c r="I18" s="23"/>
      <c r="J18" s="23"/>
      <c r="K18" s="23"/>
      <c r="L18" s="23">
        <v>18000</v>
      </c>
      <c r="M18" s="23">
        <v>18000</v>
      </c>
      <c r="N18" s="23"/>
      <c r="O18" s="23"/>
      <c r="P18" s="23"/>
      <c r="Q18" s="23"/>
    </row>
    <row r="19" ht="40" customHeight="1" spans="1:17">
      <c r="A19" s="109" t="str">
        <f t="shared" si="0"/>
        <v>     单位资金安排2025年特定目标类项目经费</v>
      </c>
      <c r="B19" s="110" t="s">
        <v>377</v>
      </c>
      <c r="C19" s="110" t="s">
        <v>376</v>
      </c>
      <c r="D19" s="111" t="s">
        <v>358</v>
      </c>
      <c r="E19" s="111">
        <v>2</v>
      </c>
      <c r="F19" s="23"/>
      <c r="G19" s="23">
        <v>13600</v>
      </c>
      <c r="H19" s="23"/>
      <c r="I19" s="23"/>
      <c r="J19" s="23"/>
      <c r="K19" s="23"/>
      <c r="L19" s="23">
        <v>13600</v>
      </c>
      <c r="M19" s="23">
        <v>13600</v>
      </c>
      <c r="N19" s="23"/>
      <c r="O19" s="23"/>
      <c r="P19" s="23"/>
      <c r="Q19" s="23"/>
    </row>
    <row r="20" ht="40" customHeight="1" spans="1:17">
      <c r="A20" s="109" t="str">
        <f t="shared" si="0"/>
        <v>     单位资金安排2025年特定目标类项目经费</v>
      </c>
      <c r="B20" s="110" t="s">
        <v>378</v>
      </c>
      <c r="C20" s="110" t="s">
        <v>379</v>
      </c>
      <c r="D20" s="111" t="s">
        <v>369</v>
      </c>
      <c r="E20" s="111">
        <v>1</v>
      </c>
      <c r="F20" s="23"/>
      <c r="G20" s="23">
        <v>9000</v>
      </c>
      <c r="H20" s="23"/>
      <c r="I20" s="23"/>
      <c r="J20" s="23"/>
      <c r="K20" s="23"/>
      <c r="L20" s="23">
        <v>9000</v>
      </c>
      <c r="M20" s="23">
        <v>9000</v>
      </c>
      <c r="N20" s="23"/>
      <c r="O20" s="23"/>
      <c r="P20" s="23"/>
      <c r="Q20" s="23"/>
    </row>
    <row r="21" ht="40" customHeight="1" spans="1:17">
      <c r="A21" s="109" t="str">
        <f t="shared" si="0"/>
        <v>     单位资金安排2025年特定目标类项目经费</v>
      </c>
      <c r="B21" s="110" t="s">
        <v>380</v>
      </c>
      <c r="C21" s="110" t="s">
        <v>381</v>
      </c>
      <c r="D21" s="111" t="s">
        <v>361</v>
      </c>
      <c r="E21" s="111">
        <v>3</v>
      </c>
      <c r="F21" s="23"/>
      <c r="G21" s="23">
        <v>30000</v>
      </c>
      <c r="H21" s="23"/>
      <c r="I21" s="23"/>
      <c r="J21" s="23"/>
      <c r="K21" s="23"/>
      <c r="L21" s="23">
        <v>30000</v>
      </c>
      <c r="M21" s="23">
        <v>30000</v>
      </c>
      <c r="N21" s="23"/>
      <c r="O21" s="23"/>
      <c r="P21" s="23"/>
      <c r="Q21" s="23"/>
    </row>
    <row r="22" ht="40" customHeight="1" spans="1:17">
      <c r="A22" s="109" t="str">
        <f t="shared" si="0"/>
        <v>     单位资金安排2025年特定目标类项目经费</v>
      </c>
      <c r="B22" s="110" t="s">
        <v>382</v>
      </c>
      <c r="C22" s="110" t="s">
        <v>383</v>
      </c>
      <c r="D22" s="111" t="s">
        <v>358</v>
      </c>
      <c r="E22" s="111">
        <v>4</v>
      </c>
      <c r="F22" s="23"/>
      <c r="G22" s="23">
        <v>1200000</v>
      </c>
      <c r="H22" s="23"/>
      <c r="I22" s="23"/>
      <c r="J22" s="23"/>
      <c r="K22" s="23"/>
      <c r="L22" s="23">
        <v>1200000</v>
      </c>
      <c r="M22" s="23">
        <v>1200000</v>
      </c>
      <c r="N22" s="23"/>
      <c r="O22" s="23"/>
      <c r="P22" s="23"/>
      <c r="Q22" s="23"/>
    </row>
    <row r="23" ht="40" customHeight="1" spans="1:17">
      <c r="A23" s="112" t="s">
        <v>342</v>
      </c>
      <c r="B23" s="113"/>
      <c r="C23" s="113"/>
      <c r="D23" s="113"/>
      <c r="E23" s="114"/>
      <c r="F23" s="23"/>
      <c r="G23" s="23">
        <v>1321190</v>
      </c>
      <c r="H23" s="23"/>
      <c r="I23" s="23"/>
      <c r="J23" s="23"/>
      <c r="K23" s="23"/>
      <c r="L23" s="23">
        <v>1321190</v>
      </c>
      <c r="M23" s="23">
        <v>1321190</v>
      </c>
      <c r="N23" s="23"/>
      <c r="O23" s="23"/>
      <c r="P23" s="23"/>
      <c r="Q23" s="23"/>
    </row>
  </sheetData>
  <autoFilter xmlns:etc="http://www.wps.cn/officeDocument/2017/etCustomData" ref="Q1:Q7" etc:filterBottomFollowUsedRange="0">
    <extLst/>
  </autoFilter>
  <mergeCells count="16">
    <mergeCell ref="A2:Q2"/>
    <mergeCell ref="A3:F3"/>
    <mergeCell ref="G4:Q4"/>
    <mergeCell ref="L5:Q5"/>
    <mergeCell ref="A23:E23"/>
    <mergeCell ref="A4:A6"/>
    <mergeCell ref="B4:B6"/>
    <mergeCell ref="C4:C6"/>
    <mergeCell ref="D4:D6"/>
    <mergeCell ref="E4:E6"/>
    <mergeCell ref="F4:F6"/>
    <mergeCell ref="G5:G6"/>
    <mergeCell ref="H5:H6"/>
    <mergeCell ref="I5:I6"/>
    <mergeCell ref="J5:J6"/>
    <mergeCell ref="K5:K6"/>
  </mergeCells>
  <pageMargins left="0.357638888888889" right="0.357638888888889" top="0.802777777777778" bottom="0.802777777777778" header="0.5" footer="0.5"/>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N11"/>
  <sheetViews>
    <sheetView showZeros="0" topLeftCell="A2" workbookViewId="0">
      <selection activeCell="R12" sqref="R12"/>
    </sheetView>
  </sheetViews>
  <sheetFormatPr defaultColWidth="9.13636363636364" defaultRowHeight="14.25" customHeight="1"/>
  <cols>
    <col min="1" max="1" width="16.1454545454545" customWidth="1"/>
    <col min="2" max="2" width="9.78181818181818" customWidth="1"/>
    <col min="3" max="3" width="11.5727272727273" customWidth="1"/>
    <col min="4" max="4" width="9.42727272727273" customWidth="1"/>
    <col min="5" max="5" width="9.57272727272727" customWidth="1"/>
    <col min="6" max="6" width="5.78181818181818" customWidth="1"/>
    <col min="7" max="7" width="6.48181818181818" customWidth="1"/>
    <col min="8" max="8" width="7.57272727272727" customWidth="1"/>
    <col min="9" max="9" width="9.42727272727273" customWidth="1"/>
    <col min="10" max="10" width="7.42727272727273" customWidth="1"/>
    <col min="11" max="11" width="9.28181818181818" customWidth="1"/>
    <col min="12" max="12" width="8.85454545454546" customWidth="1"/>
    <col min="13" max="13" width="8.42727272727273" customWidth="1"/>
    <col min="14" max="14" width="9.28181818181818" customWidth="1"/>
  </cols>
  <sheetData>
    <row r="1" ht="17.25" customHeight="1" spans="1:14">
      <c r="A1" s="3"/>
      <c r="B1" s="3"/>
      <c r="C1" s="3"/>
      <c r="D1" s="3"/>
      <c r="E1" s="3"/>
      <c r="F1" s="3"/>
      <c r="G1" s="3"/>
      <c r="H1" s="96"/>
      <c r="I1" s="1"/>
      <c r="J1" s="1"/>
      <c r="K1" s="96"/>
      <c r="L1" s="1"/>
      <c r="M1" s="100"/>
      <c r="N1" s="100" t="s">
        <v>384</v>
      </c>
    </row>
    <row r="2" ht="36" customHeight="1" spans="1:14">
      <c r="A2" s="29" t="str">
        <f>"2025"&amp;"年政府购买服务预算表"</f>
        <v>2025年政府购买服务预算表</v>
      </c>
      <c r="B2" s="29"/>
      <c r="C2" s="29"/>
      <c r="D2" s="29"/>
      <c r="E2" s="29"/>
      <c r="F2" s="29"/>
      <c r="G2" s="29"/>
      <c r="H2" s="29"/>
      <c r="I2" s="29"/>
      <c r="J2" s="29"/>
      <c r="K2" s="29"/>
      <c r="L2" s="29"/>
      <c r="M2" s="29"/>
      <c r="N2" s="29"/>
    </row>
    <row r="3" ht="21.75" customHeight="1" spans="1:14">
      <c r="A3" s="31" t="str">
        <f>"单位名称："&amp;"梁河县妇幼保健院"</f>
        <v>单位名称：梁河县妇幼保健院</v>
      </c>
      <c r="B3" s="32"/>
      <c r="C3" s="32"/>
      <c r="D3" s="32"/>
      <c r="E3" s="32"/>
      <c r="F3" s="32"/>
      <c r="G3" s="32"/>
      <c r="H3" s="96"/>
      <c r="I3" s="1"/>
      <c r="J3" s="1"/>
      <c r="K3" s="96"/>
      <c r="L3" s="1"/>
      <c r="M3" s="101"/>
      <c r="N3" s="102" t="s">
        <v>27</v>
      </c>
    </row>
    <row r="4" ht="15.75" customHeight="1" spans="1:14">
      <c r="A4" s="11" t="s">
        <v>345</v>
      </c>
      <c r="B4" s="11" t="s">
        <v>385</v>
      </c>
      <c r="C4" s="11" t="s">
        <v>386</v>
      </c>
      <c r="D4" s="12" t="s">
        <v>167</v>
      </c>
      <c r="E4" s="13"/>
      <c r="F4" s="13"/>
      <c r="G4" s="13"/>
      <c r="H4" s="13"/>
      <c r="I4" s="13"/>
      <c r="J4" s="13"/>
      <c r="K4" s="13"/>
      <c r="L4" s="13"/>
      <c r="M4" s="13"/>
      <c r="N4" s="14"/>
    </row>
    <row r="5" ht="17.25" customHeight="1" spans="1:14">
      <c r="A5" s="16"/>
      <c r="B5" s="16"/>
      <c r="C5" s="16"/>
      <c r="D5" s="79" t="s">
        <v>30</v>
      </c>
      <c r="E5" s="11" t="s">
        <v>34</v>
      </c>
      <c r="F5" s="11" t="s">
        <v>351</v>
      </c>
      <c r="G5" s="11" t="s">
        <v>352</v>
      </c>
      <c r="H5" s="11" t="s">
        <v>353</v>
      </c>
      <c r="I5" s="12" t="s">
        <v>354</v>
      </c>
      <c r="J5" s="13"/>
      <c r="K5" s="13"/>
      <c r="L5" s="13"/>
      <c r="M5" s="13"/>
      <c r="N5" s="14"/>
    </row>
    <row r="6" ht="40.5" customHeight="1" spans="1:14">
      <c r="A6" s="18"/>
      <c r="B6" s="18"/>
      <c r="C6" s="18"/>
      <c r="D6" s="78"/>
      <c r="E6" s="16" t="s">
        <v>33</v>
      </c>
      <c r="F6" s="18"/>
      <c r="G6" s="18"/>
      <c r="H6" s="78"/>
      <c r="I6" s="16" t="s">
        <v>33</v>
      </c>
      <c r="J6" s="16" t="s">
        <v>40</v>
      </c>
      <c r="K6" s="16" t="s">
        <v>41</v>
      </c>
      <c r="L6" s="16" t="s">
        <v>42</v>
      </c>
      <c r="M6" s="16" t="s">
        <v>43</v>
      </c>
      <c r="N6" s="16" t="s">
        <v>44</v>
      </c>
    </row>
    <row r="7" ht="15" customHeight="1" spans="1:14">
      <c r="A7" s="35">
        <v>1</v>
      </c>
      <c r="B7" s="35">
        <v>2</v>
      </c>
      <c r="C7" s="35">
        <v>3</v>
      </c>
      <c r="D7" s="35">
        <v>7</v>
      </c>
      <c r="E7" s="35">
        <v>8</v>
      </c>
      <c r="F7" s="35">
        <v>9</v>
      </c>
      <c r="G7" s="35">
        <v>10</v>
      </c>
      <c r="H7" s="35">
        <v>11</v>
      </c>
      <c r="I7" s="35">
        <v>12</v>
      </c>
      <c r="J7" s="35">
        <v>13</v>
      </c>
      <c r="K7" s="35">
        <v>14</v>
      </c>
      <c r="L7" s="35">
        <v>15</v>
      </c>
      <c r="M7" s="35">
        <v>16</v>
      </c>
      <c r="N7" s="35">
        <v>17</v>
      </c>
    </row>
    <row r="8" ht="52.5" customHeight="1" spans="1:14">
      <c r="A8" s="97"/>
      <c r="B8" s="97"/>
      <c r="C8" s="97"/>
      <c r="D8" s="23"/>
      <c r="E8" s="23"/>
      <c r="F8" s="23"/>
      <c r="G8" s="23"/>
      <c r="H8" s="23"/>
      <c r="I8" s="23"/>
      <c r="J8" s="23"/>
      <c r="K8" s="23"/>
      <c r="L8" s="23"/>
      <c r="M8" s="23"/>
      <c r="N8" s="23"/>
    </row>
    <row r="9" ht="52.5" customHeight="1" spans="1:14">
      <c r="A9" s="98"/>
      <c r="B9" s="98"/>
      <c r="C9" s="98"/>
      <c r="D9" s="23"/>
      <c r="E9" s="23"/>
      <c r="F9" s="23"/>
      <c r="G9" s="23"/>
      <c r="H9" s="23"/>
      <c r="I9" s="23"/>
      <c r="J9" s="23"/>
      <c r="K9" s="23"/>
      <c r="L9" s="23"/>
      <c r="M9" s="23"/>
      <c r="N9" s="23"/>
    </row>
    <row r="10" ht="30" customHeight="1" spans="1:14">
      <c r="A10" s="12" t="s">
        <v>30</v>
      </c>
      <c r="B10" s="99"/>
      <c r="C10" s="99"/>
      <c r="D10" s="23"/>
      <c r="E10" s="23"/>
      <c r="F10" s="23"/>
      <c r="G10" s="23"/>
      <c r="H10" s="23"/>
      <c r="I10" s="23"/>
      <c r="J10" s="23"/>
      <c r="K10" s="23"/>
      <c r="L10" s="23"/>
      <c r="M10" s="23"/>
      <c r="N10" s="23"/>
    </row>
    <row r="11" customHeight="1" spans="1:14">
      <c r="A11" s="39" t="s">
        <v>387</v>
      </c>
      <c r="B11" s="40"/>
      <c r="C11" s="40"/>
      <c r="D11" s="40"/>
      <c r="E11" s="40"/>
      <c r="F11" s="40"/>
      <c r="G11" s="40"/>
      <c r="H11" s="40"/>
      <c r="I11" s="40"/>
      <c r="J11" s="40"/>
      <c r="K11" s="40"/>
      <c r="L11" s="40"/>
      <c r="M11" s="40"/>
      <c r="N11" s="40"/>
    </row>
  </sheetData>
  <mergeCells count="14">
    <mergeCell ref="A2:N2"/>
    <mergeCell ref="A3:H3"/>
    <mergeCell ref="D4:N4"/>
    <mergeCell ref="I5:N5"/>
    <mergeCell ref="A10:C10"/>
    <mergeCell ref="A11:N11"/>
    <mergeCell ref="A4:A6"/>
    <mergeCell ref="B4:B6"/>
    <mergeCell ref="C4:C6"/>
    <mergeCell ref="D5:D6"/>
    <mergeCell ref="E5:E6"/>
    <mergeCell ref="F5:F6"/>
    <mergeCell ref="G5:G6"/>
    <mergeCell ref="H5:H6"/>
  </mergeCells>
  <pageMargins left="0.75" right="0.75" top="1" bottom="1" header="0.5" footer="0.5"/>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M11"/>
  <sheetViews>
    <sheetView showZeros="0" workbookViewId="0">
      <selection activeCell="J14" sqref="J14"/>
    </sheetView>
  </sheetViews>
  <sheetFormatPr defaultColWidth="9.13636363636364" defaultRowHeight="14.25" customHeight="1"/>
  <cols>
    <col min="1" max="1" width="30.7181818181818" customWidth="1"/>
    <col min="2" max="2" width="8.62727272727273" customWidth="1"/>
    <col min="3" max="4" width="7.42727272727273" customWidth="1"/>
    <col min="5" max="5" width="8.62727272727273" customWidth="1"/>
    <col min="6" max="6" width="7.14545454545455" customWidth="1"/>
    <col min="7" max="13" width="8.62727272727273" customWidth="1"/>
  </cols>
  <sheetData>
    <row r="1" ht="13.5" customHeight="1" spans="1:13">
      <c r="A1" s="69"/>
      <c r="B1" s="69"/>
      <c r="C1" s="69"/>
      <c r="D1" s="70"/>
      <c r="E1" s="70"/>
      <c r="F1" s="70"/>
      <c r="G1" s="70"/>
      <c r="H1" s="70"/>
      <c r="I1" s="70"/>
      <c r="J1" s="70"/>
      <c r="K1" s="70"/>
      <c r="L1" s="70"/>
      <c r="M1" s="93" t="s">
        <v>388</v>
      </c>
    </row>
    <row r="2" ht="27.75" customHeight="1" spans="1:13">
      <c r="A2" s="45" t="str">
        <f>"2025"&amp;"年县对下转移支付预算表"</f>
        <v>2025年县对下转移支付预算表</v>
      </c>
      <c r="B2" s="5"/>
      <c r="C2" s="5"/>
      <c r="D2" s="58"/>
      <c r="E2" s="58"/>
      <c r="F2" s="58"/>
      <c r="G2" s="58"/>
      <c r="H2" s="58"/>
      <c r="I2" s="58"/>
      <c r="J2" s="58"/>
      <c r="K2" s="58"/>
      <c r="L2" s="58"/>
      <c r="M2" s="5"/>
    </row>
    <row r="3" customHeight="1" spans="1:13">
      <c r="A3" s="44" t="s">
        <v>1</v>
      </c>
      <c r="B3" s="71"/>
      <c r="C3" s="71"/>
      <c r="D3" s="9"/>
      <c r="E3" s="9"/>
      <c r="F3" s="9"/>
      <c r="G3" s="9"/>
      <c r="H3" s="9"/>
      <c r="I3" s="9"/>
      <c r="J3" s="9"/>
      <c r="K3" s="9"/>
      <c r="L3" s="9"/>
      <c r="M3" s="94"/>
    </row>
    <row r="4" ht="18" customHeight="1" spans="1:13">
      <c r="A4" s="72" t="str">
        <f>"单位名称："&amp;"梁河县妇幼保健院"</f>
        <v>单位名称：梁河县妇幼保健院</v>
      </c>
      <c r="B4" s="73"/>
      <c r="C4" s="73"/>
      <c r="D4" s="9"/>
      <c r="E4" s="9"/>
      <c r="F4" s="9"/>
      <c r="G4" s="9"/>
      <c r="H4" s="9"/>
      <c r="I4" s="9"/>
      <c r="J4" s="9"/>
      <c r="K4" s="9"/>
      <c r="L4" s="9"/>
      <c r="M4" s="95"/>
    </row>
    <row r="5" ht="19.5" customHeight="1" spans="1:13">
      <c r="A5" s="74" t="s">
        <v>389</v>
      </c>
      <c r="B5" s="12" t="s">
        <v>167</v>
      </c>
      <c r="C5" s="13"/>
      <c r="D5" s="75"/>
      <c r="E5" s="76" t="s">
        <v>390</v>
      </c>
      <c r="F5" s="77"/>
      <c r="G5" s="77"/>
      <c r="H5" s="77"/>
      <c r="I5" s="77"/>
      <c r="J5" s="77"/>
      <c r="K5" s="77"/>
      <c r="L5" s="77"/>
      <c r="M5" s="14"/>
    </row>
    <row r="6" ht="40.5" customHeight="1" spans="1:13">
      <c r="A6" s="78"/>
      <c r="B6" s="79" t="s">
        <v>30</v>
      </c>
      <c r="C6" s="11" t="s">
        <v>34</v>
      </c>
      <c r="D6" s="80" t="s">
        <v>391</v>
      </c>
      <c r="E6" s="81" t="s">
        <v>392</v>
      </c>
      <c r="F6" s="82" t="s">
        <v>393</v>
      </c>
      <c r="G6" s="82" t="s">
        <v>394</v>
      </c>
      <c r="H6" s="82" t="s">
        <v>395</v>
      </c>
      <c r="I6" s="82" t="s">
        <v>396</v>
      </c>
      <c r="J6" s="82" t="s">
        <v>397</v>
      </c>
      <c r="K6" s="82" t="s">
        <v>398</v>
      </c>
      <c r="L6" s="82" t="s">
        <v>399</v>
      </c>
      <c r="M6" s="82" t="s">
        <v>400</v>
      </c>
    </row>
    <row r="7" ht="19.5" customHeight="1" spans="1:13">
      <c r="A7" s="35">
        <v>1</v>
      </c>
      <c r="B7" s="35">
        <v>2</v>
      </c>
      <c r="C7" s="83">
        <v>3</v>
      </c>
      <c r="D7" s="84">
        <v>4</v>
      </c>
      <c r="E7" s="85">
        <v>5</v>
      </c>
      <c r="F7" s="86">
        <v>6</v>
      </c>
      <c r="G7" s="87">
        <v>7</v>
      </c>
      <c r="H7" s="87">
        <v>8</v>
      </c>
      <c r="I7" s="87">
        <v>9</v>
      </c>
      <c r="J7" s="87">
        <v>10</v>
      </c>
      <c r="K7" s="87">
        <v>11</v>
      </c>
      <c r="L7" s="87">
        <v>12</v>
      </c>
      <c r="M7" s="87">
        <v>13</v>
      </c>
    </row>
    <row r="8" ht="19.5" customHeight="1" spans="1:13">
      <c r="A8" s="36"/>
      <c r="B8" s="88"/>
      <c r="C8" s="88"/>
      <c r="D8" s="89"/>
      <c r="E8" s="90"/>
      <c r="F8" s="91"/>
      <c r="G8" s="91"/>
      <c r="H8" s="91"/>
      <c r="I8" s="91"/>
      <c r="J8" s="91"/>
      <c r="K8" s="91"/>
      <c r="L8" s="91"/>
      <c r="M8" s="91"/>
    </row>
    <row r="9" ht="19.5" customHeight="1" spans="1:13">
      <c r="A9" s="36"/>
      <c r="B9" s="88"/>
      <c r="C9" s="88"/>
      <c r="D9" s="89"/>
      <c r="E9" s="92"/>
      <c r="F9" s="92"/>
      <c r="G9" s="92"/>
      <c r="H9" s="92"/>
      <c r="I9" s="92"/>
      <c r="J9" s="92"/>
      <c r="K9" s="92"/>
      <c r="L9" s="92"/>
      <c r="M9" s="24"/>
    </row>
    <row r="10" ht="19.5" customHeight="1" spans="1:13">
      <c r="A10" s="53" t="s">
        <v>30</v>
      </c>
      <c r="B10" s="88"/>
      <c r="C10" s="88"/>
      <c r="D10" s="89"/>
      <c r="E10" s="90"/>
      <c r="F10" s="91"/>
      <c r="G10" s="91"/>
      <c r="H10" s="91"/>
      <c r="I10" s="91"/>
      <c r="J10" s="91"/>
      <c r="K10" s="91"/>
      <c r="L10" s="91"/>
      <c r="M10" s="91"/>
    </row>
    <row r="11" ht="17.25" customHeight="1" spans="1:13">
      <c r="A11" s="46" t="s">
        <v>401</v>
      </c>
      <c r="B11" s="46"/>
      <c r="C11" s="46"/>
      <c r="D11" s="6"/>
      <c r="E11" s="6"/>
      <c r="F11" s="6"/>
      <c r="G11" s="6"/>
      <c r="H11" s="6"/>
      <c r="I11" s="6"/>
      <c r="J11" s="6"/>
      <c r="K11" s="6"/>
      <c r="L11" s="6"/>
      <c r="M11" s="46"/>
    </row>
  </sheetData>
  <mergeCells count="7">
    <mergeCell ref="A2:M2"/>
    <mergeCell ref="A3:M3"/>
    <mergeCell ref="A4:M4"/>
    <mergeCell ref="B5:D5"/>
    <mergeCell ref="E5:M5"/>
    <mergeCell ref="A11:M11"/>
    <mergeCell ref="A5:A6"/>
  </mergeCells>
  <pageMargins left="0.75" right="0.75" top="1" bottom="1" header="0.5" footer="0.5"/>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8"/>
  <sheetViews>
    <sheetView showZeros="0" workbookViewId="0">
      <selection activeCell="I7" sqref="I7"/>
    </sheetView>
  </sheetViews>
  <sheetFormatPr defaultColWidth="9.13636363636364" defaultRowHeight="12" customHeight="1" outlineLevelRow="7"/>
  <cols>
    <col min="1" max="3" width="13.9181818181818" customWidth="1"/>
    <col min="4" max="4" width="11.5727272727273" customWidth="1"/>
    <col min="5" max="5" width="13.9181818181818" customWidth="1"/>
    <col min="6" max="6" width="11.7181818181818" customWidth="1"/>
    <col min="7" max="7" width="10.8545454545455" customWidth="1"/>
    <col min="8" max="8" width="11.8545454545455" customWidth="1"/>
    <col min="9" max="10" width="13.9181818181818" customWidth="1"/>
  </cols>
  <sheetData>
    <row r="1" customHeight="1" spans="10:10">
      <c r="J1" s="67" t="s">
        <v>402</v>
      </c>
    </row>
    <row r="2" ht="28.5" customHeight="1" spans="1:10">
      <c r="A2" s="57" t="str">
        <f>"2025"&amp;"年县对下转移支付绩效目标表"</f>
        <v>2025年县对下转移支付绩效目标表</v>
      </c>
      <c r="B2" s="5"/>
      <c r="C2" s="5"/>
      <c r="D2" s="5"/>
      <c r="E2" s="5"/>
      <c r="F2" s="58"/>
      <c r="G2" s="5"/>
      <c r="H2" s="58"/>
      <c r="I2" s="58"/>
      <c r="J2" s="5"/>
    </row>
    <row r="3" ht="17.25" customHeight="1" spans="1:8">
      <c r="A3" s="6" t="str">
        <f>"单位名称："&amp;"梁河县妇幼保健院"</f>
        <v>单位名称：梁河县妇幼保健院</v>
      </c>
      <c r="B3" s="47"/>
      <c r="C3" s="47"/>
      <c r="D3" s="47"/>
      <c r="E3" s="47"/>
      <c r="F3" s="59"/>
      <c r="G3" s="47"/>
      <c r="H3" s="59"/>
    </row>
    <row r="4" ht="44.25" customHeight="1" spans="1:10">
      <c r="A4" s="34" t="s">
        <v>281</v>
      </c>
      <c r="B4" s="34" t="s">
        <v>282</v>
      </c>
      <c r="C4" s="34" t="s">
        <v>283</v>
      </c>
      <c r="D4" s="34" t="s">
        <v>284</v>
      </c>
      <c r="E4" s="34" t="s">
        <v>285</v>
      </c>
      <c r="F4" s="60" t="s">
        <v>286</v>
      </c>
      <c r="G4" s="34" t="s">
        <v>287</v>
      </c>
      <c r="H4" s="60" t="s">
        <v>288</v>
      </c>
      <c r="I4" s="60" t="s">
        <v>289</v>
      </c>
      <c r="J4" s="34" t="s">
        <v>290</v>
      </c>
    </row>
    <row r="5" ht="14.25" customHeight="1" spans="1:10">
      <c r="A5" s="34">
        <v>1</v>
      </c>
      <c r="B5" s="34">
        <v>2</v>
      </c>
      <c r="C5" s="34">
        <v>3</v>
      </c>
      <c r="D5" s="34">
        <v>4</v>
      </c>
      <c r="E5" s="34">
        <v>5</v>
      </c>
      <c r="F5" s="60">
        <v>6</v>
      </c>
      <c r="G5" s="34">
        <v>7</v>
      </c>
      <c r="H5" s="60">
        <v>8</v>
      </c>
      <c r="I5" s="60">
        <v>9</v>
      </c>
      <c r="J5" s="34">
        <v>10</v>
      </c>
    </row>
    <row r="6" ht="42" customHeight="1" spans="1:10">
      <c r="A6" s="36"/>
      <c r="B6" s="51"/>
      <c r="C6" s="51"/>
      <c r="D6" s="51"/>
      <c r="E6" s="61"/>
      <c r="F6" s="62"/>
      <c r="G6" s="61"/>
      <c r="H6" s="62"/>
      <c r="I6" s="62"/>
      <c r="J6" s="61"/>
    </row>
    <row r="7" ht="42" customHeight="1" spans="1:10">
      <c r="A7" s="63"/>
      <c r="B7" s="64" t="s">
        <v>403</v>
      </c>
      <c r="C7" s="64" t="s">
        <v>403</v>
      </c>
      <c r="D7" s="64" t="s">
        <v>403</v>
      </c>
      <c r="E7" s="63" t="s">
        <v>403</v>
      </c>
      <c r="F7" s="64" t="s">
        <v>403</v>
      </c>
      <c r="G7" s="63" t="s">
        <v>403</v>
      </c>
      <c r="H7" s="64" t="s">
        <v>403</v>
      </c>
      <c r="I7" s="64" t="s">
        <v>403</v>
      </c>
      <c r="J7" s="68" t="s">
        <v>403</v>
      </c>
    </row>
    <row r="8" ht="18.45" customHeight="1" spans="1:10">
      <c r="A8" s="65" t="s">
        <v>401</v>
      </c>
      <c r="B8" s="66"/>
      <c r="C8" s="66"/>
      <c r="D8" s="66"/>
      <c r="E8" s="65"/>
      <c r="F8" s="66"/>
      <c r="G8" s="65"/>
      <c r="H8" s="66"/>
      <c r="I8" s="66"/>
      <c r="J8" s="65"/>
    </row>
  </sheetData>
  <mergeCells count="3">
    <mergeCell ref="A2:J2"/>
    <mergeCell ref="A3:H3"/>
    <mergeCell ref="A8:J8"/>
  </mergeCells>
  <pageMargins left="0.75" right="0.75" top="1" bottom="1" header="0.5" footer="0.5"/>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9"/>
  <sheetViews>
    <sheetView showZeros="0" workbookViewId="0">
      <selection activeCell="O15" sqref="O15"/>
    </sheetView>
  </sheetViews>
  <sheetFormatPr defaultColWidth="9.13636363636364" defaultRowHeight="12" customHeight="1" outlineLevelCol="7"/>
  <cols>
    <col min="1" max="4" width="14.2" customWidth="1"/>
    <col min="5" max="6" width="15.8545454545455" customWidth="1"/>
    <col min="7" max="7" width="16.5727272727273" customWidth="1"/>
    <col min="8" max="8" width="16.4272727272727" customWidth="1"/>
  </cols>
  <sheetData>
    <row r="1" ht="14.25" customHeight="1" spans="8:8">
      <c r="H1" s="44" t="s">
        <v>404</v>
      </c>
    </row>
    <row r="2" ht="28.5" customHeight="1" spans="1:8">
      <c r="A2" s="45" t="str">
        <f>"2025"&amp;"年新增资产配置表"</f>
        <v>2025年新增资产配置表</v>
      </c>
      <c r="B2" s="5"/>
      <c r="C2" s="5"/>
      <c r="D2" s="5"/>
      <c r="E2" s="5"/>
      <c r="F2" s="5"/>
      <c r="G2" s="5"/>
      <c r="H2" s="5"/>
    </row>
    <row r="3" ht="13.5" customHeight="1" spans="1:3">
      <c r="A3" s="46" t="str">
        <f>"单位名称："&amp;"梁河县妇幼保健院"</f>
        <v>单位名称：梁河县妇幼保健院</v>
      </c>
      <c r="B3" s="7"/>
      <c r="C3" s="47"/>
    </row>
    <row r="4" ht="18" customHeight="1" spans="1:8">
      <c r="A4" s="11" t="s">
        <v>160</v>
      </c>
      <c r="B4" s="11" t="s">
        <v>405</v>
      </c>
      <c r="C4" s="11" t="s">
        <v>406</v>
      </c>
      <c r="D4" s="11" t="s">
        <v>407</v>
      </c>
      <c r="E4" s="11" t="s">
        <v>408</v>
      </c>
      <c r="F4" s="48" t="s">
        <v>409</v>
      </c>
      <c r="G4" s="49"/>
      <c r="H4" s="50"/>
    </row>
    <row r="5" ht="18" customHeight="1" spans="1:8">
      <c r="A5" s="18"/>
      <c r="B5" s="18"/>
      <c r="C5" s="18"/>
      <c r="D5" s="18"/>
      <c r="E5" s="18"/>
      <c r="F5" s="34" t="s">
        <v>349</v>
      </c>
      <c r="G5" s="34" t="s">
        <v>410</v>
      </c>
      <c r="H5" s="34" t="s">
        <v>411</v>
      </c>
    </row>
    <row r="6" ht="21" customHeight="1" spans="1:8">
      <c r="A6" s="34">
        <v>1</v>
      </c>
      <c r="B6" s="34">
        <v>2</v>
      </c>
      <c r="C6" s="34">
        <v>3</v>
      </c>
      <c r="D6" s="34">
        <v>4</v>
      </c>
      <c r="E6" s="34">
        <v>5</v>
      </c>
      <c r="F6" s="34">
        <v>6</v>
      </c>
      <c r="G6" s="34">
        <v>7</v>
      </c>
      <c r="H6" s="34">
        <v>8</v>
      </c>
    </row>
    <row r="7" ht="33" customHeight="1" spans="1:8">
      <c r="A7" s="51"/>
      <c r="B7" s="51"/>
      <c r="C7" s="51"/>
      <c r="D7" s="51"/>
      <c r="E7" s="51"/>
      <c r="F7" s="42"/>
      <c r="G7" s="52"/>
      <c r="H7" s="52"/>
    </row>
    <row r="8" ht="30" customHeight="1" spans="1:8">
      <c r="A8" s="53" t="s">
        <v>30</v>
      </c>
      <c r="B8" s="54"/>
      <c r="C8" s="54"/>
      <c r="D8" s="54"/>
      <c r="E8" s="54"/>
      <c r="F8" s="43"/>
      <c r="G8" s="55"/>
      <c r="H8" s="55"/>
    </row>
    <row r="9" customHeight="1" spans="1:8">
      <c r="A9" s="56" t="s">
        <v>412</v>
      </c>
      <c r="B9" s="56"/>
      <c r="C9" s="56"/>
      <c r="D9" s="56"/>
      <c r="E9" s="56"/>
      <c r="F9" s="56"/>
      <c r="G9" s="56"/>
      <c r="H9" s="56"/>
    </row>
  </sheetData>
  <mergeCells count="9">
    <mergeCell ref="A2:H2"/>
    <mergeCell ref="A3:C3"/>
    <mergeCell ref="F4:H4"/>
    <mergeCell ref="A9:H9"/>
    <mergeCell ref="A4:A5"/>
    <mergeCell ref="B4:B5"/>
    <mergeCell ref="C4:C5"/>
    <mergeCell ref="D4:D5"/>
    <mergeCell ref="E4:E5"/>
  </mergeCells>
  <pageMargins left="0.75" right="0.75" top="1" bottom="1" header="0.5" footer="0.5"/>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K11"/>
  <sheetViews>
    <sheetView showZeros="0" tabSelected="1" workbookViewId="0">
      <selection activeCell="N9" sqref="N9"/>
    </sheetView>
  </sheetViews>
  <sheetFormatPr defaultColWidth="9.13636363636364" defaultRowHeight="14.25" customHeight="1"/>
  <cols>
    <col min="1" max="1" width="10.2818181818182" customWidth="1"/>
    <col min="2" max="2" width="13.7181818181818" customWidth="1"/>
    <col min="3" max="3" width="11.2818181818182" customWidth="1"/>
    <col min="4" max="4" width="11.1363636363636" customWidth="1"/>
    <col min="5" max="5" width="9.28181818181818" customWidth="1"/>
    <col min="6" max="6" width="9.85454545454546" customWidth="1"/>
    <col min="7" max="7" width="17.7090909090909" customWidth="1"/>
    <col min="8" max="8" width="12.8545454545455" customWidth="1"/>
    <col min="9" max="9" width="9.28181818181818" customWidth="1"/>
    <col min="10" max="10" width="10.5727272727273" customWidth="1"/>
    <col min="11" max="11" width="11.5727272727273" customWidth="1"/>
  </cols>
  <sheetData>
    <row r="1" ht="13.5" customHeight="1" spans="1:11">
      <c r="A1" s="1"/>
      <c r="B1" s="1"/>
      <c r="C1" s="1"/>
      <c r="D1" s="2"/>
      <c r="E1" s="2"/>
      <c r="F1" s="2"/>
      <c r="G1" s="2"/>
      <c r="H1" s="3"/>
      <c r="I1" s="3"/>
      <c r="J1" s="3"/>
      <c r="K1" s="4" t="s">
        <v>413</v>
      </c>
    </row>
    <row r="2" ht="27.75" customHeight="1" spans="1:11">
      <c r="A2" s="29" t="str">
        <f>"2025"&amp;"年上级转移支付补助项目支出预算表"</f>
        <v>2025年上级转移支付补助项目支出预算表</v>
      </c>
      <c r="B2" s="29"/>
      <c r="C2" s="29"/>
      <c r="D2" s="29"/>
      <c r="E2" s="29"/>
      <c r="F2" s="29"/>
      <c r="G2" s="29"/>
      <c r="H2" s="29"/>
      <c r="I2" s="29"/>
      <c r="J2" s="29"/>
      <c r="K2" s="29"/>
    </row>
    <row r="3" ht="13.5" customHeight="1" spans="1:11">
      <c r="A3" s="30" t="str">
        <f>"单位名称："&amp;"梁河县妇幼保健院"</f>
        <v>单位名称：梁河县妇幼保健院</v>
      </c>
      <c r="B3" s="31"/>
      <c r="C3" s="31"/>
      <c r="D3" s="31"/>
      <c r="E3" s="31"/>
      <c r="F3" s="31"/>
      <c r="G3" s="31"/>
      <c r="H3" s="32"/>
      <c r="I3" s="32"/>
      <c r="J3" s="32"/>
      <c r="K3" s="41" t="s">
        <v>27</v>
      </c>
    </row>
    <row r="4" ht="21.75" customHeight="1" spans="1:11">
      <c r="A4" s="33" t="s">
        <v>231</v>
      </c>
      <c r="B4" s="33" t="s">
        <v>162</v>
      </c>
      <c r="C4" s="33" t="s">
        <v>232</v>
      </c>
      <c r="D4" s="34" t="s">
        <v>163</v>
      </c>
      <c r="E4" s="34" t="s">
        <v>164</v>
      </c>
      <c r="F4" s="34" t="s">
        <v>233</v>
      </c>
      <c r="G4" s="34" t="s">
        <v>234</v>
      </c>
      <c r="H4" s="35" t="s">
        <v>30</v>
      </c>
      <c r="I4" s="35" t="s">
        <v>414</v>
      </c>
      <c r="J4" s="35"/>
      <c r="K4" s="35"/>
    </row>
    <row r="5" ht="21.75" customHeight="1" spans="1:11">
      <c r="A5" s="33"/>
      <c r="B5" s="33"/>
      <c r="C5" s="33"/>
      <c r="D5" s="34"/>
      <c r="E5" s="34"/>
      <c r="F5" s="34"/>
      <c r="G5" s="34"/>
      <c r="H5" s="35"/>
      <c r="I5" s="34" t="s">
        <v>34</v>
      </c>
      <c r="J5" s="34" t="s">
        <v>35</v>
      </c>
      <c r="K5" s="34" t="s">
        <v>36</v>
      </c>
    </row>
    <row r="6" ht="40.5" customHeight="1" spans="1:11">
      <c r="A6" s="33"/>
      <c r="B6" s="33"/>
      <c r="C6" s="33"/>
      <c r="D6" s="34"/>
      <c r="E6" s="34"/>
      <c r="F6" s="34"/>
      <c r="G6" s="34"/>
      <c r="H6" s="35"/>
      <c r="I6" s="34" t="s">
        <v>33</v>
      </c>
      <c r="J6" s="34"/>
      <c r="K6" s="34"/>
    </row>
    <row r="7" ht="15" customHeight="1" spans="1:11">
      <c r="A7" s="19">
        <v>1</v>
      </c>
      <c r="B7" s="19">
        <v>2</v>
      </c>
      <c r="C7" s="19">
        <v>3</v>
      </c>
      <c r="D7" s="19">
        <v>4</v>
      </c>
      <c r="E7" s="19">
        <v>5</v>
      </c>
      <c r="F7" s="19">
        <v>6</v>
      </c>
      <c r="G7" s="19">
        <v>7</v>
      </c>
      <c r="H7" s="19">
        <v>8</v>
      </c>
      <c r="I7" s="19">
        <v>9</v>
      </c>
      <c r="J7" s="20">
        <v>10</v>
      </c>
      <c r="K7" s="20">
        <v>11</v>
      </c>
    </row>
    <row r="8" ht="52.5" customHeight="1" spans="1:11">
      <c r="A8" s="36"/>
      <c r="B8" s="22"/>
      <c r="C8" s="36"/>
      <c r="D8" s="36"/>
      <c r="E8" s="36"/>
      <c r="F8" s="36"/>
      <c r="G8" s="36"/>
      <c r="H8" s="23"/>
      <c r="I8" s="23"/>
      <c r="J8" s="23"/>
      <c r="K8" s="42"/>
    </row>
    <row r="9" ht="52.5" customHeight="1" spans="1:11">
      <c r="A9" s="22"/>
      <c r="B9" s="22"/>
      <c r="C9" s="22"/>
      <c r="D9" s="22"/>
      <c r="E9" s="22"/>
      <c r="F9" s="22"/>
      <c r="G9" s="22"/>
      <c r="H9" s="23"/>
      <c r="I9" s="23"/>
      <c r="J9" s="23"/>
      <c r="K9" s="43"/>
    </row>
    <row r="10" ht="30" customHeight="1" spans="1:11">
      <c r="A10" s="37" t="s">
        <v>342</v>
      </c>
      <c r="B10" s="38"/>
      <c r="C10" s="38"/>
      <c r="D10" s="38"/>
      <c r="E10" s="38"/>
      <c r="F10" s="38"/>
      <c r="G10" s="38"/>
      <c r="H10" s="23"/>
      <c r="I10" s="23"/>
      <c r="J10" s="23"/>
      <c r="K10" s="43"/>
    </row>
    <row r="11" customHeight="1" spans="1:11">
      <c r="A11" s="39" t="s">
        <v>415</v>
      </c>
      <c r="B11" s="40"/>
      <c r="C11" s="40"/>
      <c r="D11" s="40"/>
      <c r="E11" s="40"/>
      <c r="F11" s="40"/>
      <c r="G11" s="40"/>
      <c r="H11" s="40"/>
      <c r="I11" s="40"/>
      <c r="J11" s="40"/>
      <c r="K11" s="40"/>
    </row>
  </sheetData>
  <mergeCells count="16">
    <mergeCell ref="A2:K2"/>
    <mergeCell ref="A3:G3"/>
    <mergeCell ref="I4:K4"/>
    <mergeCell ref="A10:G10"/>
    <mergeCell ref="A11:K11"/>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17"/>
  <sheetViews>
    <sheetView showZeros="0" workbookViewId="0">
      <selection activeCell="J16" sqref="J16"/>
    </sheetView>
  </sheetViews>
  <sheetFormatPr defaultColWidth="9.13636363636364" defaultRowHeight="14.25" customHeight="1" outlineLevelCol="6"/>
  <cols>
    <col min="1" max="1" width="16.8545454545455" customWidth="1"/>
    <col min="2" max="3" width="20.0454545454545" customWidth="1"/>
    <col min="4" max="4" width="15" customWidth="1"/>
    <col min="5" max="5" width="14.1454545454545" customWidth="1"/>
    <col min="6" max="7" width="21.0454545454545" customWidth="1"/>
  </cols>
  <sheetData>
    <row r="1" ht="13.5" customHeight="1" spans="1:7">
      <c r="A1" s="1"/>
      <c r="B1" s="1"/>
      <c r="C1" s="1"/>
      <c r="D1" s="2"/>
      <c r="E1" s="3"/>
      <c r="F1" s="3"/>
      <c r="G1" s="4" t="s">
        <v>416</v>
      </c>
    </row>
    <row r="2" ht="27.75" customHeight="1" spans="1:7">
      <c r="A2" s="5" t="str">
        <f>"2025"&amp;"年部门项目支出中期规划预算表"</f>
        <v>2025年部门项目支出中期规划预算表</v>
      </c>
      <c r="B2" s="5"/>
      <c r="C2" s="5"/>
      <c r="D2" s="5"/>
      <c r="E2" s="5"/>
      <c r="F2" s="5"/>
      <c r="G2" s="5"/>
    </row>
    <row r="3" ht="13.5" customHeight="1" spans="1:7">
      <c r="A3" s="6" t="str">
        <f>"单位名称："&amp;"梁河县妇幼保健院"</f>
        <v>单位名称：梁河县妇幼保健院</v>
      </c>
      <c r="B3" s="7"/>
      <c r="C3" s="7"/>
      <c r="D3" s="7"/>
      <c r="E3" s="8"/>
      <c r="F3" s="8"/>
      <c r="G3" s="9" t="s">
        <v>27</v>
      </c>
    </row>
    <row r="4" ht="21" customHeight="1" spans="1:7">
      <c r="A4" s="10" t="s">
        <v>232</v>
      </c>
      <c r="B4" s="10" t="s">
        <v>231</v>
      </c>
      <c r="C4" s="10" t="s">
        <v>162</v>
      </c>
      <c r="D4" s="11" t="s">
        <v>417</v>
      </c>
      <c r="E4" s="12" t="s">
        <v>34</v>
      </c>
      <c r="F4" s="13"/>
      <c r="G4" s="14"/>
    </row>
    <row r="5" ht="22" customHeight="1" spans="1:7">
      <c r="A5" s="15"/>
      <c r="B5" s="15"/>
      <c r="C5" s="15"/>
      <c r="D5" s="16"/>
      <c r="E5" s="11" t="str">
        <f>"2025"&amp;"年"</f>
        <v>2025年</v>
      </c>
      <c r="F5" s="11" t="str">
        <f>"2025"+1&amp;"年"</f>
        <v>2026年</v>
      </c>
      <c r="G5" s="11" t="str">
        <f>"2025"+2&amp;"年"</f>
        <v>2027年</v>
      </c>
    </row>
    <row r="6" ht="13" customHeight="1" spans="1:7">
      <c r="A6" s="17"/>
      <c r="B6" s="17"/>
      <c r="C6" s="17"/>
      <c r="D6" s="18"/>
      <c r="E6" s="18" t="s">
        <v>33</v>
      </c>
      <c r="F6" s="18" t="s">
        <v>33</v>
      </c>
      <c r="G6" s="18" t="s">
        <v>33</v>
      </c>
    </row>
    <row r="7" ht="30" customHeight="1" spans="1:7">
      <c r="A7" s="19">
        <v>1</v>
      </c>
      <c r="B7" s="19">
        <v>2</v>
      </c>
      <c r="C7" s="19">
        <v>3</v>
      </c>
      <c r="D7" s="20">
        <v>4</v>
      </c>
      <c r="E7" s="19">
        <v>5</v>
      </c>
      <c r="F7" s="19">
        <v>6</v>
      </c>
      <c r="G7" s="19">
        <v>7</v>
      </c>
    </row>
    <row r="8" ht="30" customHeight="1" spans="1:7">
      <c r="A8" s="21" t="s">
        <v>46</v>
      </c>
      <c r="B8" s="22"/>
      <c r="C8" s="22"/>
      <c r="D8" s="22"/>
      <c r="E8" s="23">
        <v>72500</v>
      </c>
      <c r="F8" s="23">
        <v>9465500</v>
      </c>
      <c r="G8" s="23">
        <v>14993000</v>
      </c>
    </row>
    <row r="9" ht="30" customHeight="1" spans="1:7">
      <c r="A9" s="24"/>
      <c r="B9" s="22" t="s">
        <v>418</v>
      </c>
      <c r="C9" s="22" t="s">
        <v>228</v>
      </c>
      <c r="D9" s="22" t="s">
        <v>419</v>
      </c>
      <c r="E9" s="23"/>
      <c r="F9" s="23">
        <v>500000</v>
      </c>
      <c r="G9" s="23">
        <v>5600000</v>
      </c>
    </row>
    <row r="10" ht="30" customHeight="1" spans="1:7">
      <c r="A10" s="25"/>
      <c r="B10" s="22" t="s">
        <v>420</v>
      </c>
      <c r="C10" s="22" t="s">
        <v>212</v>
      </c>
      <c r="D10" s="22" t="s">
        <v>419</v>
      </c>
      <c r="E10" s="23"/>
      <c r="F10" s="23">
        <v>490000</v>
      </c>
      <c r="G10" s="23">
        <v>490000</v>
      </c>
    </row>
    <row r="11" ht="30" customHeight="1" spans="1:7">
      <c r="A11" s="25"/>
      <c r="B11" s="22" t="s">
        <v>421</v>
      </c>
      <c r="C11" s="22" t="s">
        <v>218</v>
      </c>
      <c r="D11" s="22" t="s">
        <v>419</v>
      </c>
      <c r="E11" s="23"/>
      <c r="F11" s="23">
        <v>200000</v>
      </c>
      <c r="G11" s="23">
        <v>200000</v>
      </c>
    </row>
    <row r="12" ht="30" customHeight="1" spans="1:7">
      <c r="A12" s="25"/>
      <c r="B12" s="22" t="s">
        <v>422</v>
      </c>
      <c r="C12" s="22" t="s">
        <v>224</v>
      </c>
      <c r="D12" s="22" t="s">
        <v>419</v>
      </c>
      <c r="E12" s="23"/>
      <c r="F12" s="23">
        <v>3000</v>
      </c>
      <c r="G12" s="23">
        <v>3000</v>
      </c>
    </row>
    <row r="13" ht="30" customHeight="1" spans="1:7">
      <c r="A13" s="25"/>
      <c r="B13" s="22" t="s">
        <v>423</v>
      </c>
      <c r="C13" s="22" t="s">
        <v>214</v>
      </c>
      <c r="D13" s="22" t="s">
        <v>419</v>
      </c>
      <c r="E13" s="23"/>
      <c r="F13" s="23">
        <v>1400000</v>
      </c>
      <c r="G13" s="23">
        <v>1400000</v>
      </c>
    </row>
    <row r="14" ht="30" customHeight="1" spans="1:7">
      <c r="A14" s="25"/>
      <c r="B14" s="22" t="s">
        <v>424</v>
      </c>
      <c r="C14" s="22" t="s">
        <v>220</v>
      </c>
      <c r="D14" s="22" t="s">
        <v>419</v>
      </c>
      <c r="E14" s="23"/>
      <c r="F14" s="23">
        <v>300000</v>
      </c>
      <c r="G14" s="23">
        <v>300000</v>
      </c>
    </row>
    <row r="15" ht="30" customHeight="1" spans="1:7">
      <c r="A15" s="25"/>
      <c r="B15" s="22" t="s">
        <v>425</v>
      </c>
      <c r="C15" s="22" t="s">
        <v>277</v>
      </c>
      <c r="D15" s="22" t="s">
        <v>419</v>
      </c>
      <c r="E15" s="23">
        <v>72500</v>
      </c>
      <c r="F15" s="23">
        <v>72500</v>
      </c>
      <c r="G15" s="23"/>
    </row>
    <row r="16" ht="30" customHeight="1" spans="1:7">
      <c r="A16" s="25"/>
      <c r="B16" s="22" t="s">
        <v>426</v>
      </c>
      <c r="C16" s="22" t="s">
        <v>237</v>
      </c>
      <c r="D16" s="22" t="s">
        <v>419</v>
      </c>
      <c r="E16" s="23"/>
      <c r="F16" s="23">
        <v>6500000</v>
      </c>
      <c r="G16" s="23">
        <v>7000000</v>
      </c>
    </row>
    <row r="17" ht="30" customHeight="1" spans="1:7">
      <c r="A17" s="26" t="s">
        <v>30</v>
      </c>
      <c r="B17" s="27" t="s">
        <v>403</v>
      </c>
      <c r="C17" s="27"/>
      <c r="D17" s="28"/>
      <c r="E17" s="23">
        <v>72500</v>
      </c>
      <c r="F17" s="23">
        <v>9465500</v>
      </c>
      <c r="G17" s="23">
        <v>14993000</v>
      </c>
    </row>
  </sheetData>
  <mergeCells count="11">
    <mergeCell ref="A2:G2"/>
    <mergeCell ref="A3:D3"/>
    <mergeCell ref="E4:G4"/>
    <mergeCell ref="A17:D17"/>
    <mergeCell ref="A4:A6"/>
    <mergeCell ref="B4:B6"/>
    <mergeCell ref="C4:C6"/>
    <mergeCell ref="D4:D6"/>
    <mergeCell ref="E5:E6"/>
    <mergeCell ref="F5:F6"/>
    <mergeCell ref="G5:G6"/>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S9"/>
  <sheetViews>
    <sheetView showZeros="0" workbookViewId="0">
      <selection activeCell="V8" sqref="V8"/>
    </sheetView>
  </sheetViews>
  <sheetFormatPr defaultColWidth="9.13636363636364" defaultRowHeight="12" customHeight="1"/>
  <cols>
    <col min="1" max="1" width="7.62727272727273" customWidth="1"/>
    <col min="2" max="2" width="8" customWidth="1"/>
    <col min="3" max="4" width="13.4818181818182" customWidth="1"/>
    <col min="5" max="5" width="13.2" customWidth="1"/>
    <col min="6" max="6" width="6.28181818181818" customWidth="1"/>
    <col min="7" max="7" width="4.28181818181818" customWidth="1"/>
    <col min="8" max="8" width="4.71818181818182" customWidth="1"/>
    <col min="9" max="10" width="11.9181818181818" customWidth="1"/>
    <col min="11" max="11" width="6.28181818181818" customWidth="1"/>
    <col min="12" max="12" width="5.14545454545455" customWidth="1"/>
    <col min="13" max="13" width="5.42727272727273" customWidth="1"/>
    <col min="14" max="14" width="4.71818181818182" customWidth="1"/>
    <col min="15" max="15" width="4.48181818181818" customWidth="1"/>
    <col min="16" max="19" width="4.91818181818182" customWidth="1"/>
  </cols>
  <sheetData>
    <row r="1" ht="16.5" customHeight="1" spans="1:17">
      <c r="A1" s="195"/>
      <c r="B1" s="1"/>
      <c r="C1" s="1"/>
      <c r="D1" s="1"/>
      <c r="E1" s="1"/>
      <c r="F1" s="1"/>
      <c r="G1" s="1"/>
      <c r="H1" s="1"/>
      <c r="I1" s="96"/>
      <c r="J1" s="1"/>
      <c r="K1" s="1"/>
      <c r="L1" s="1"/>
      <c r="M1" s="1"/>
      <c r="N1" s="1"/>
      <c r="O1" s="1"/>
      <c r="P1" s="100" t="s">
        <v>26</v>
      </c>
      <c r="Q1" s="100" t="s">
        <v>26</v>
      </c>
    </row>
    <row r="2" ht="36.75" customHeight="1" spans="1:19">
      <c r="A2" s="29" t="str">
        <f>"2025"&amp;"年部门收入预算表"</f>
        <v>2025年部门收入预算表</v>
      </c>
      <c r="B2" s="29"/>
      <c r="C2" s="29"/>
      <c r="D2" s="29"/>
      <c r="E2" s="29"/>
      <c r="F2" s="29"/>
      <c r="G2" s="29"/>
      <c r="H2" s="29"/>
      <c r="I2" s="29"/>
      <c r="J2" s="29"/>
      <c r="K2" s="29"/>
      <c r="L2" s="29"/>
      <c r="M2" s="29"/>
      <c r="N2" s="29"/>
      <c r="O2" s="29"/>
      <c r="P2" s="29"/>
      <c r="Q2" s="29"/>
      <c r="R2" s="29"/>
      <c r="S2" s="29"/>
    </row>
    <row r="3" ht="18" customHeight="1" spans="1:17">
      <c r="A3" s="31" t="str">
        <f>"单位名称："&amp;"梁河县妇幼保健院"</f>
        <v>单位名称：梁河县妇幼保健院</v>
      </c>
      <c r="B3" s="31"/>
      <c r="C3" s="180"/>
      <c r="D3" s="180"/>
      <c r="E3" s="180"/>
      <c r="F3" s="180"/>
      <c r="G3" s="180"/>
      <c r="H3" s="180"/>
      <c r="I3" s="180"/>
      <c r="J3" s="180"/>
      <c r="K3" s="180"/>
      <c r="L3" s="180"/>
      <c r="M3" s="180"/>
      <c r="N3" s="180"/>
      <c r="O3" s="180"/>
      <c r="P3" s="100" t="s">
        <v>27</v>
      </c>
      <c r="Q3" s="100"/>
    </row>
    <row r="4" ht="21" customHeight="1" spans="1:19">
      <c r="A4" s="11" t="s">
        <v>28</v>
      </c>
      <c r="B4" s="11" t="s">
        <v>29</v>
      </c>
      <c r="C4" s="11" t="s">
        <v>30</v>
      </c>
      <c r="D4" s="48" t="s">
        <v>31</v>
      </c>
      <c r="E4" s="49"/>
      <c r="F4" s="49"/>
      <c r="G4" s="49"/>
      <c r="H4" s="49"/>
      <c r="I4" s="13"/>
      <c r="J4" s="49"/>
      <c r="K4" s="49"/>
      <c r="L4" s="49"/>
      <c r="M4" s="49"/>
      <c r="N4" s="50"/>
      <c r="O4" s="48" t="s">
        <v>32</v>
      </c>
      <c r="P4" s="49"/>
      <c r="Q4" s="49"/>
      <c r="R4" s="49"/>
      <c r="S4" s="50"/>
    </row>
    <row r="5" ht="41.25" customHeight="1" spans="1:19">
      <c r="A5" s="16"/>
      <c r="B5" s="16"/>
      <c r="C5" s="16"/>
      <c r="D5" s="16" t="s">
        <v>33</v>
      </c>
      <c r="E5" s="16" t="s">
        <v>34</v>
      </c>
      <c r="F5" s="16" t="s">
        <v>35</v>
      </c>
      <c r="G5" s="16" t="s">
        <v>36</v>
      </c>
      <c r="H5" s="11" t="s">
        <v>37</v>
      </c>
      <c r="I5" s="198" t="s">
        <v>38</v>
      </c>
      <c r="J5" s="198"/>
      <c r="K5" s="198"/>
      <c r="L5" s="198"/>
      <c r="M5" s="198"/>
      <c r="N5" s="198"/>
      <c r="O5" s="11" t="s">
        <v>33</v>
      </c>
      <c r="P5" s="11" t="s">
        <v>34</v>
      </c>
      <c r="Q5" s="11" t="s">
        <v>35</v>
      </c>
      <c r="R5" s="11" t="s">
        <v>36</v>
      </c>
      <c r="S5" s="11" t="s">
        <v>39</v>
      </c>
    </row>
    <row r="6" ht="85" customHeight="1" spans="1:19">
      <c r="A6" s="78"/>
      <c r="B6" s="78"/>
      <c r="C6" s="78"/>
      <c r="D6" s="79"/>
      <c r="E6" s="79"/>
      <c r="F6" s="79"/>
      <c r="G6" s="78"/>
      <c r="H6" s="78"/>
      <c r="I6" s="35" t="s">
        <v>33</v>
      </c>
      <c r="J6" s="33" t="s">
        <v>40</v>
      </c>
      <c r="K6" s="33" t="s">
        <v>41</v>
      </c>
      <c r="L6" s="10" t="s">
        <v>42</v>
      </c>
      <c r="M6" s="10" t="s">
        <v>43</v>
      </c>
      <c r="N6" s="10" t="s">
        <v>44</v>
      </c>
      <c r="O6" s="79"/>
      <c r="P6" s="79"/>
      <c r="Q6" s="79"/>
      <c r="R6" s="79"/>
      <c r="S6" s="79"/>
    </row>
    <row r="7" ht="21" customHeight="1" spans="1:19">
      <c r="A7" s="35">
        <v>1</v>
      </c>
      <c r="B7" s="35">
        <v>2</v>
      </c>
      <c r="C7" s="35">
        <v>3</v>
      </c>
      <c r="D7" s="35">
        <v>4</v>
      </c>
      <c r="E7" s="35">
        <v>5</v>
      </c>
      <c r="F7" s="35">
        <v>6</v>
      </c>
      <c r="G7" s="35">
        <v>7</v>
      </c>
      <c r="H7" s="35">
        <v>8</v>
      </c>
      <c r="I7" s="35">
        <v>9</v>
      </c>
      <c r="J7" s="35">
        <v>10</v>
      </c>
      <c r="K7" s="35">
        <v>11</v>
      </c>
      <c r="L7" s="35">
        <v>12</v>
      </c>
      <c r="M7" s="35">
        <v>13</v>
      </c>
      <c r="N7" s="35">
        <v>14</v>
      </c>
      <c r="O7" s="35">
        <v>15</v>
      </c>
      <c r="P7" s="35">
        <v>16</v>
      </c>
      <c r="Q7" s="35">
        <v>17</v>
      </c>
      <c r="R7" s="35">
        <v>18</v>
      </c>
      <c r="S7" s="60">
        <v>19</v>
      </c>
    </row>
    <row r="8" ht="52.5" customHeight="1" spans="1:19">
      <c r="A8" s="196" t="s">
        <v>45</v>
      </c>
      <c r="B8" s="196" t="s">
        <v>46</v>
      </c>
      <c r="C8" s="23">
        <v>14988373.84</v>
      </c>
      <c r="D8" s="23">
        <v>14988373.84</v>
      </c>
      <c r="E8" s="23">
        <v>5988373.84</v>
      </c>
      <c r="F8" s="23"/>
      <c r="G8" s="23"/>
      <c r="H8" s="23"/>
      <c r="I8" s="23">
        <v>9000000</v>
      </c>
      <c r="J8" s="23">
        <v>9000000</v>
      </c>
      <c r="K8" s="23"/>
      <c r="L8" s="23"/>
      <c r="M8" s="23"/>
      <c r="N8" s="23"/>
      <c r="O8" s="23"/>
      <c r="P8" s="23"/>
      <c r="Q8" s="23"/>
      <c r="R8" s="23"/>
      <c r="S8" s="23"/>
    </row>
    <row r="9" ht="30" customHeight="1" spans="1:19">
      <c r="A9" s="12" t="s">
        <v>30</v>
      </c>
      <c r="B9" s="197"/>
      <c r="C9" s="186">
        <v>14988373.84</v>
      </c>
      <c r="D9" s="186">
        <v>14988373.84</v>
      </c>
      <c r="E9" s="186">
        <v>5988373.84</v>
      </c>
      <c r="F9" s="186"/>
      <c r="G9" s="186"/>
      <c r="H9" s="186"/>
      <c r="I9" s="186">
        <v>9000000</v>
      </c>
      <c r="J9" s="186">
        <v>9000000</v>
      </c>
      <c r="K9" s="186"/>
      <c r="L9" s="186"/>
      <c r="M9" s="186"/>
      <c r="N9" s="186"/>
      <c r="O9" s="186"/>
      <c r="P9" s="186"/>
      <c r="Q9" s="186"/>
      <c r="R9" s="186"/>
      <c r="S9" s="186"/>
    </row>
  </sheetData>
  <mergeCells count="21">
    <mergeCell ref="P1:S1"/>
    <mergeCell ref="A2:S2"/>
    <mergeCell ref="A3:G3"/>
    <mergeCell ref="P3:S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357638888888889" right="0.357638888888889" top="1" bottom="1" header="0.5" footer="0.5"/>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4"/>
  <sheetViews>
    <sheetView showZeros="0" workbookViewId="0">
      <selection activeCell="I14" sqref="I14"/>
    </sheetView>
  </sheetViews>
  <sheetFormatPr defaultColWidth="8.85454545454546" defaultRowHeight="15" customHeight="1"/>
  <cols>
    <col min="1" max="1" width="9.62727272727273" customWidth="1"/>
    <col min="2" max="2" width="9.48181818181818" customWidth="1"/>
    <col min="3" max="5" width="14.4818181818182" customWidth="1"/>
    <col min="6" max="6" width="9.28181818181818" customWidth="1"/>
    <col min="7" max="7" width="5.14545454545455" customWidth="1"/>
    <col min="8" max="8" width="4.34545454545455" customWidth="1"/>
    <col min="9" max="9" width="5.14545454545455" customWidth="1"/>
    <col min="10" max="11" width="12.7818181818182" customWidth="1"/>
    <col min="12" max="12" width="6.42727272727273" customWidth="1"/>
    <col min="13" max="13" width="6.85454545454545" customWidth="1"/>
    <col min="14" max="14" width="5.28181818181818" customWidth="1"/>
    <col min="15" max="15" width="7.42727272727273" customWidth="1"/>
  </cols>
  <sheetData>
    <row r="1" ht="18.75" customHeight="1" spans="1:15">
      <c r="A1" s="188"/>
      <c r="B1" s="188"/>
      <c r="C1" s="188"/>
      <c r="D1" s="188"/>
      <c r="E1" s="188"/>
      <c r="F1" s="188"/>
      <c r="G1" s="188"/>
      <c r="H1" s="188"/>
      <c r="I1" s="188"/>
      <c r="J1" s="188"/>
      <c r="K1" s="188"/>
      <c r="L1" s="188"/>
      <c r="M1" s="188"/>
      <c r="N1" s="102" t="s">
        <v>47</v>
      </c>
      <c r="O1" s="102"/>
    </row>
    <row r="2" ht="36" customHeight="1" spans="1:15">
      <c r="A2" s="189" t="str">
        <f>"2025"&amp;"年部门支出预算表"</f>
        <v>2025年部门支出预算表</v>
      </c>
      <c r="B2" s="189"/>
      <c r="C2" s="189"/>
      <c r="D2" s="189"/>
      <c r="E2" s="189"/>
      <c r="F2" s="189"/>
      <c r="G2" s="189"/>
      <c r="H2" s="189"/>
      <c r="I2" s="189"/>
      <c r="J2" s="189"/>
      <c r="K2" s="189"/>
      <c r="L2" s="189"/>
      <c r="M2" s="189"/>
      <c r="N2" s="189"/>
      <c r="O2" s="189"/>
    </row>
    <row r="3" ht="18.75" customHeight="1" spans="1:15">
      <c r="A3" s="31" t="str">
        <f>"单位名称："&amp;"梁河县妇幼保健院"</f>
        <v>单位名称：梁河县妇幼保健院</v>
      </c>
      <c r="B3" s="31"/>
      <c r="C3" s="31"/>
      <c r="D3" s="31"/>
      <c r="E3" s="31"/>
      <c r="F3" s="31"/>
      <c r="G3" s="188"/>
      <c r="H3" s="188"/>
      <c r="I3" s="188"/>
      <c r="J3" s="188"/>
      <c r="K3" s="188"/>
      <c r="L3" s="188"/>
      <c r="M3" s="188"/>
      <c r="N3" s="102" t="s">
        <v>1</v>
      </c>
      <c r="O3" s="102"/>
    </row>
    <row r="4" ht="18" customHeight="1" spans="1:15">
      <c r="A4" s="190" t="s">
        <v>48</v>
      </c>
      <c r="B4" s="190" t="s">
        <v>49</v>
      </c>
      <c r="C4" s="190" t="s">
        <v>30</v>
      </c>
      <c r="D4" s="190" t="s">
        <v>34</v>
      </c>
      <c r="E4" s="190"/>
      <c r="F4" s="190"/>
      <c r="G4" s="190" t="s">
        <v>35</v>
      </c>
      <c r="H4" s="190" t="s">
        <v>36</v>
      </c>
      <c r="I4" s="190" t="s">
        <v>50</v>
      </c>
      <c r="J4" s="190" t="s">
        <v>51</v>
      </c>
      <c r="K4" s="190"/>
      <c r="L4" s="190"/>
      <c r="M4" s="190"/>
      <c r="N4" s="190"/>
      <c r="O4" s="190"/>
    </row>
    <row r="5" ht="45" customHeight="1" spans="1:15">
      <c r="A5" s="190"/>
      <c r="B5" s="190"/>
      <c r="C5" s="190"/>
      <c r="D5" s="190" t="s">
        <v>33</v>
      </c>
      <c r="E5" s="190" t="s">
        <v>52</v>
      </c>
      <c r="F5" s="190" t="s">
        <v>53</v>
      </c>
      <c r="G5" s="190"/>
      <c r="H5" s="190"/>
      <c r="I5" s="190"/>
      <c r="J5" s="190" t="s">
        <v>33</v>
      </c>
      <c r="K5" s="190" t="s">
        <v>54</v>
      </c>
      <c r="L5" s="190" t="s">
        <v>55</v>
      </c>
      <c r="M5" s="190" t="s">
        <v>56</v>
      </c>
      <c r="N5" s="190" t="s">
        <v>57</v>
      </c>
      <c r="O5" s="190" t="s">
        <v>58</v>
      </c>
    </row>
    <row r="6" ht="14" customHeight="1" spans="1:15">
      <c r="A6" s="191" t="s">
        <v>59</v>
      </c>
      <c r="B6" s="191" t="s">
        <v>60</v>
      </c>
      <c r="C6" s="191" t="s">
        <v>61</v>
      </c>
      <c r="D6" s="191" t="s">
        <v>62</v>
      </c>
      <c r="E6" s="191" t="s">
        <v>63</v>
      </c>
      <c r="F6" s="191" t="s">
        <v>64</v>
      </c>
      <c r="G6" s="191" t="s">
        <v>65</v>
      </c>
      <c r="H6" s="191" t="s">
        <v>66</v>
      </c>
      <c r="I6" s="191" t="s">
        <v>67</v>
      </c>
      <c r="J6" s="191" t="s">
        <v>68</v>
      </c>
      <c r="K6" s="191" t="s">
        <v>69</v>
      </c>
      <c r="L6" s="191" t="s">
        <v>70</v>
      </c>
      <c r="M6" s="191" t="s">
        <v>71</v>
      </c>
      <c r="N6" s="191" t="s">
        <v>72</v>
      </c>
      <c r="O6" s="191" t="s">
        <v>73</v>
      </c>
    </row>
    <row r="7" ht="20" customHeight="1" spans="1:15">
      <c r="A7" s="192" t="s">
        <v>74</v>
      </c>
      <c r="B7" s="192" t="s">
        <v>75</v>
      </c>
      <c r="C7" s="157">
        <v>701624.4</v>
      </c>
      <c r="D7" s="157">
        <v>701624.4</v>
      </c>
      <c r="E7" s="157">
        <v>701624.4</v>
      </c>
      <c r="F7" s="157"/>
      <c r="G7" s="157"/>
      <c r="H7" s="157"/>
      <c r="I7" s="157"/>
      <c r="J7" s="157"/>
      <c r="K7" s="157"/>
      <c r="L7" s="157"/>
      <c r="M7" s="157"/>
      <c r="N7" s="157"/>
      <c r="O7" s="157"/>
    </row>
    <row r="8" ht="20" customHeight="1" spans="1:15">
      <c r="A8" s="193" t="s">
        <v>76</v>
      </c>
      <c r="B8" s="193" t="s">
        <v>77</v>
      </c>
      <c r="C8" s="157">
        <v>673111.68</v>
      </c>
      <c r="D8" s="157">
        <v>673111.68</v>
      </c>
      <c r="E8" s="157">
        <v>673111.68</v>
      </c>
      <c r="F8" s="157"/>
      <c r="G8" s="157"/>
      <c r="H8" s="157"/>
      <c r="I8" s="157"/>
      <c r="J8" s="157"/>
      <c r="K8" s="157"/>
      <c r="L8" s="157"/>
      <c r="M8" s="157"/>
      <c r="N8" s="157"/>
      <c r="O8" s="157"/>
    </row>
    <row r="9" ht="20" customHeight="1" spans="1:15">
      <c r="A9" s="194" t="s">
        <v>78</v>
      </c>
      <c r="B9" s="194" t="s">
        <v>79</v>
      </c>
      <c r="C9" s="157">
        <v>673111.68</v>
      </c>
      <c r="D9" s="157">
        <v>673111.68</v>
      </c>
      <c r="E9" s="157">
        <v>673111.68</v>
      </c>
      <c r="F9" s="157"/>
      <c r="G9" s="157"/>
      <c r="H9" s="157"/>
      <c r="I9" s="157"/>
      <c r="J9" s="157"/>
      <c r="K9" s="157"/>
      <c r="L9" s="157"/>
      <c r="M9" s="157"/>
      <c r="N9" s="157"/>
      <c r="O9" s="157"/>
    </row>
    <row r="10" ht="20" customHeight="1" spans="1:15">
      <c r="A10" s="193" t="s">
        <v>80</v>
      </c>
      <c r="B10" s="193" t="s">
        <v>81</v>
      </c>
      <c r="C10" s="157">
        <v>28512.72</v>
      </c>
      <c r="D10" s="157">
        <v>28512.72</v>
      </c>
      <c r="E10" s="157">
        <v>28512.72</v>
      </c>
      <c r="F10" s="157"/>
      <c r="G10" s="157"/>
      <c r="H10" s="157"/>
      <c r="I10" s="157"/>
      <c r="J10" s="157"/>
      <c r="K10" s="157"/>
      <c r="L10" s="157"/>
      <c r="M10" s="157"/>
      <c r="N10" s="157"/>
      <c r="O10" s="157"/>
    </row>
    <row r="11" ht="20" customHeight="1" spans="1:15">
      <c r="A11" s="194" t="s">
        <v>82</v>
      </c>
      <c r="B11" s="194" t="s">
        <v>81</v>
      </c>
      <c r="C11" s="157">
        <v>28512.72</v>
      </c>
      <c r="D11" s="157">
        <v>28512.72</v>
      </c>
      <c r="E11" s="157">
        <v>28512.72</v>
      </c>
      <c r="F11" s="157"/>
      <c r="G11" s="157"/>
      <c r="H11" s="157"/>
      <c r="I11" s="157"/>
      <c r="J11" s="157"/>
      <c r="K11" s="157"/>
      <c r="L11" s="157"/>
      <c r="M11" s="157"/>
      <c r="N11" s="157"/>
      <c r="O11" s="157"/>
    </row>
    <row r="12" ht="20" customHeight="1" spans="1:15">
      <c r="A12" s="192" t="s">
        <v>83</v>
      </c>
      <c r="B12" s="192" t="s">
        <v>84</v>
      </c>
      <c r="C12" s="157">
        <v>13581915.68</v>
      </c>
      <c r="D12" s="157">
        <v>4781915.68</v>
      </c>
      <c r="E12" s="157">
        <v>4709415.68</v>
      </c>
      <c r="F12" s="157">
        <v>72500</v>
      </c>
      <c r="G12" s="157"/>
      <c r="H12" s="157"/>
      <c r="I12" s="157"/>
      <c r="J12" s="157">
        <v>8800000</v>
      </c>
      <c r="K12" s="157">
        <v>8800000</v>
      </c>
      <c r="L12" s="157"/>
      <c r="M12" s="157"/>
      <c r="N12" s="157"/>
      <c r="O12" s="157"/>
    </row>
    <row r="13" ht="20" customHeight="1" spans="1:15">
      <c r="A13" s="193" t="s">
        <v>85</v>
      </c>
      <c r="B13" s="193" t="s">
        <v>86</v>
      </c>
      <c r="C13" s="157">
        <v>72500</v>
      </c>
      <c r="D13" s="157">
        <v>72500</v>
      </c>
      <c r="E13" s="157"/>
      <c r="F13" s="157">
        <v>72500</v>
      </c>
      <c r="G13" s="157"/>
      <c r="H13" s="157"/>
      <c r="I13" s="157"/>
      <c r="J13" s="157"/>
      <c r="K13" s="157"/>
      <c r="L13" s="157"/>
      <c r="M13" s="157"/>
      <c r="N13" s="157"/>
      <c r="O13" s="157"/>
    </row>
    <row r="14" ht="20" customHeight="1" spans="1:15">
      <c r="A14" s="194" t="s">
        <v>87</v>
      </c>
      <c r="B14" s="194" t="s">
        <v>88</v>
      </c>
      <c r="C14" s="157">
        <v>72500</v>
      </c>
      <c r="D14" s="157">
        <v>72500</v>
      </c>
      <c r="E14" s="157"/>
      <c r="F14" s="157">
        <v>72500</v>
      </c>
      <c r="G14" s="157"/>
      <c r="H14" s="157"/>
      <c r="I14" s="157"/>
      <c r="J14" s="157"/>
      <c r="K14" s="157"/>
      <c r="L14" s="157"/>
      <c r="M14" s="157"/>
      <c r="N14" s="157"/>
      <c r="O14" s="157"/>
    </row>
    <row r="15" ht="20" customHeight="1" spans="1:15">
      <c r="A15" s="193" t="s">
        <v>89</v>
      </c>
      <c r="B15" s="193" t="s">
        <v>90</v>
      </c>
      <c r="C15" s="157">
        <v>13142989</v>
      </c>
      <c r="D15" s="157">
        <v>4342989</v>
      </c>
      <c r="E15" s="157">
        <v>4342989</v>
      </c>
      <c r="F15" s="157"/>
      <c r="G15" s="157"/>
      <c r="H15" s="157"/>
      <c r="I15" s="157"/>
      <c r="J15" s="157">
        <v>8800000</v>
      </c>
      <c r="K15" s="157">
        <v>8800000</v>
      </c>
      <c r="L15" s="157"/>
      <c r="M15" s="157"/>
      <c r="N15" s="157"/>
      <c r="O15" s="157"/>
    </row>
    <row r="16" ht="20" customHeight="1" spans="1:15">
      <c r="A16" s="194" t="s">
        <v>91</v>
      </c>
      <c r="B16" s="194" t="s">
        <v>92</v>
      </c>
      <c r="C16" s="157">
        <v>13142989</v>
      </c>
      <c r="D16" s="157">
        <v>4342989</v>
      </c>
      <c r="E16" s="157">
        <v>4342989</v>
      </c>
      <c r="F16" s="157"/>
      <c r="G16" s="157"/>
      <c r="H16" s="157"/>
      <c r="I16" s="157"/>
      <c r="J16" s="157">
        <v>8800000</v>
      </c>
      <c r="K16" s="157">
        <v>8800000</v>
      </c>
      <c r="L16" s="157"/>
      <c r="M16" s="157"/>
      <c r="N16" s="157"/>
      <c r="O16" s="157"/>
    </row>
    <row r="17" ht="20" customHeight="1" spans="1:15">
      <c r="A17" s="193" t="s">
        <v>93</v>
      </c>
      <c r="B17" s="193" t="s">
        <v>94</v>
      </c>
      <c r="C17" s="157">
        <v>366426.68</v>
      </c>
      <c r="D17" s="157">
        <v>366426.68</v>
      </c>
      <c r="E17" s="157">
        <v>366426.68</v>
      </c>
      <c r="F17" s="157"/>
      <c r="G17" s="157"/>
      <c r="H17" s="157"/>
      <c r="I17" s="157"/>
      <c r="J17" s="157"/>
      <c r="K17" s="157"/>
      <c r="L17" s="157"/>
      <c r="M17" s="157"/>
      <c r="N17" s="157"/>
      <c r="O17" s="157"/>
    </row>
    <row r="18" ht="20" customHeight="1" spans="1:15">
      <c r="A18" s="194" t="s">
        <v>95</v>
      </c>
      <c r="B18" s="194" t="s">
        <v>96</v>
      </c>
      <c r="C18" s="157"/>
      <c r="D18" s="157"/>
      <c r="E18" s="157"/>
      <c r="F18" s="157"/>
      <c r="G18" s="157"/>
      <c r="H18" s="157"/>
      <c r="I18" s="157"/>
      <c r="J18" s="157"/>
      <c r="K18" s="157"/>
      <c r="L18" s="157"/>
      <c r="M18" s="157"/>
      <c r="N18" s="157"/>
      <c r="O18" s="157"/>
    </row>
    <row r="19" ht="20" customHeight="1" spans="1:15">
      <c r="A19" s="194" t="s">
        <v>97</v>
      </c>
      <c r="B19" s="194" t="s">
        <v>98</v>
      </c>
      <c r="C19" s="157">
        <v>315521.1</v>
      </c>
      <c r="D19" s="157">
        <v>315521.1</v>
      </c>
      <c r="E19" s="157">
        <v>315521.1</v>
      </c>
      <c r="F19" s="157"/>
      <c r="G19" s="157"/>
      <c r="H19" s="157"/>
      <c r="I19" s="157"/>
      <c r="J19" s="157"/>
      <c r="K19" s="157"/>
      <c r="L19" s="157"/>
      <c r="M19" s="157"/>
      <c r="N19" s="157"/>
      <c r="O19" s="157"/>
    </row>
    <row r="20" ht="20" customHeight="1" spans="1:15">
      <c r="A20" s="194" t="s">
        <v>99</v>
      </c>
      <c r="B20" s="194" t="s">
        <v>100</v>
      </c>
      <c r="C20" s="157">
        <v>50905.58</v>
      </c>
      <c r="D20" s="157">
        <v>50905.58</v>
      </c>
      <c r="E20" s="157">
        <v>50905.58</v>
      </c>
      <c r="F20" s="157"/>
      <c r="G20" s="157"/>
      <c r="H20" s="157"/>
      <c r="I20" s="157"/>
      <c r="J20" s="157"/>
      <c r="K20" s="157"/>
      <c r="L20" s="157"/>
      <c r="M20" s="157"/>
      <c r="N20" s="157"/>
      <c r="O20" s="157"/>
    </row>
    <row r="21" ht="20" customHeight="1" spans="1:15">
      <c r="A21" s="192" t="s">
        <v>101</v>
      </c>
      <c r="B21" s="192" t="s">
        <v>102</v>
      </c>
      <c r="C21" s="157">
        <v>704833.76</v>
      </c>
      <c r="D21" s="157">
        <v>504833.76</v>
      </c>
      <c r="E21" s="157">
        <v>504833.76</v>
      </c>
      <c r="F21" s="157"/>
      <c r="G21" s="157"/>
      <c r="H21" s="157"/>
      <c r="I21" s="157"/>
      <c r="J21" s="157">
        <v>200000</v>
      </c>
      <c r="K21" s="157">
        <v>200000</v>
      </c>
      <c r="L21" s="157"/>
      <c r="M21" s="157"/>
      <c r="N21" s="157"/>
      <c r="O21" s="157"/>
    </row>
    <row r="22" ht="20" customHeight="1" spans="1:15">
      <c r="A22" s="193" t="s">
        <v>103</v>
      </c>
      <c r="B22" s="193" t="s">
        <v>104</v>
      </c>
      <c r="C22" s="157">
        <v>704833.76</v>
      </c>
      <c r="D22" s="157">
        <v>504833.76</v>
      </c>
      <c r="E22" s="157">
        <v>504833.76</v>
      </c>
      <c r="F22" s="157"/>
      <c r="G22" s="157"/>
      <c r="H22" s="157"/>
      <c r="I22" s="157"/>
      <c r="J22" s="157">
        <v>200000</v>
      </c>
      <c r="K22" s="157">
        <v>200000</v>
      </c>
      <c r="L22" s="157"/>
      <c r="M22" s="157"/>
      <c r="N22" s="157"/>
      <c r="O22" s="157"/>
    </row>
    <row r="23" ht="20" customHeight="1" spans="1:15">
      <c r="A23" s="194" t="s">
        <v>105</v>
      </c>
      <c r="B23" s="194" t="s">
        <v>106</v>
      </c>
      <c r="C23" s="157">
        <v>704833.76</v>
      </c>
      <c r="D23" s="157">
        <v>504833.76</v>
      </c>
      <c r="E23" s="157">
        <v>504833.76</v>
      </c>
      <c r="F23" s="157"/>
      <c r="G23" s="157"/>
      <c r="H23" s="157"/>
      <c r="I23" s="157"/>
      <c r="J23" s="157">
        <v>200000</v>
      </c>
      <c r="K23" s="157">
        <v>200000</v>
      </c>
      <c r="L23" s="157"/>
      <c r="M23" s="157"/>
      <c r="N23" s="157"/>
      <c r="O23" s="157"/>
    </row>
    <row r="24" ht="20" customHeight="1" spans="1:15">
      <c r="A24" s="191" t="s">
        <v>30</v>
      </c>
      <c r="B24" s="191"/>
      <c r="C24" s="157">
        <v>14988373.84</v>
      </c>
      <c r="D24" s="157">
        <v>5988373.84</v>
      </c>
      <c r="E24" s="157">
        <v>5915873.84</v>
      </c>
      <c r="F24" s="157">
        <v>72500</v>
      </c>
      <c r="G24" s="157"/>
      <c r="H24" s="157"/>
      <c r="I24" s="157"/>
      <c r="J24" s="157">
        <v>9000000</v>
      </c>
      <c r="K24" s="157">
        <v>9000000</v>
      </c>
      <c r="L24" s="157"/>
      <c r="M24" s="157"/>
      <c r="N24" s="157"/>
      <c r="O24" s="157"/>
    </row>
  </sheetData>
  <mergeCells count="13">
    <mergeCell ref="N1:O1"/>
    <mergeCell ref="A2:O2"/>
    <mergeCell ref="A3:F3"/>
    <mergeCell ref="N3:O3"/>
    <mergeCell ref="D4:F4"/>
    <mergeCell ref="J4:O4"/>
    <mergeCell ref="A24:B24"/>
    <mergeCell ref="A4:A5"/>
    <mergeCell ref="B4:B5"/>
    <mergeCell ref="C4:C5"/>
    <mergeCell ref="G4:G5"/>
    <mergeCell ref="H4:H5"/>
    <mergeCell ref="I4:I5"/>
  </mergeCells>
  <pageMargins left="0.357638888888889" right="0.357638888888889" top="0.409027777777778" bottom="0.60625" header="0.5" footer="0.5"/>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6"/>
  <sheetViews>
    <sheetView showZeros="0" topLeftCell="A13" workbookViewId="0">
      <selection activeCell="D10" sqref="D10"/>
    </sheetView>
  </sheetViews>
  <sheetFormatPr defaultColWidth="9.13636363636364" defaultRowHeight="14.25" customHeight="1" outlineLevelCol="3"/>
  <cols>
    <col min="1" max="1" width="32.7818181818182" customWidth="1"/>
    <col min="2" max="2" width="29" customWidth="1"/>
    <col min="3" max="3" width="39.7181818181818" customWidth="1"/>
    <col min="4" max="4" width="36.4272727272727" customWidth="1"/>
  </cols>
  <sheetData>
    <row r="1" ht="17.25" customHeight="1" spans="1:4">
      <c r="A1" s="180"/>
      <c r="B1" s="180"/>
      <c r="C1" s="180"/>
      <c r="D1" s="100" t="s">
        <v>107</v>
      </c>
    </row>
    <row r="2" ht="30.75" customHeight="1" spans="1:4">
      <c r="A2" s="181" t="str">
        <f>"2025"&amp;"年财政拨款收支预算总表"</f>
        <v>2025年财政拨款收支预算总表</v>
      </c>
      <c r="B2" s="181"/>
      <c r="C2" s="181"/>
      <c r="D2" s="181"/>
    </row>
    <row r="3" ht="18.75" customHeight="1" spans="1:4">
      <c r="A3" s="31" t="str">
        <f>"单位名称："&amp;"梁河县妇幼保健院"</f>
        <v>单位名称：梁河县妇幼保健院</v>
      </c>
      <c r="B3" s="182"/>
      <c r="C3" s="182"/>
      <c r="D3" s="101" t="s">
        <v>1</v>
      </c>
    </row>
    <row r="4" ht="19.5" customHeight="1" spans="1:4">
      <c r="A4" s="12" t="s">
        <v>108</v>
      </c>
      <c r="B4" s="14"/>
      <c r="C4" s="12" t="s">
        <v>109</v>
      </c>
      <c r="D4" s="14"/>
    </row>
    <row r="5" ht="21.75" customHeight="1" spans="1:4">
      <c r="A5" s="74" t="s">
        <v>110</v>
      </c>
      <c r="B5" s="11" t="s">
        <v>5</v>
      </c>
      <c r="C5" s="74" t="s">
        <v>111</v>
      </c>
      <c r="D5" s="11" t="s">
        <v>5</v>
      </c>
    </row>
    <row r="6" ht="17.25" customHeight="1" spans="1:4">
      <c r="A6" s="78"/>
      <c r="B6" s="18"/>
      <c r="C6" s="78"/>
      <c r="D6" s="18"/>
    </row>
    <row r="7" ht="19.5" customHeight="1" spans="1:4">
      <c r="A7" s="97" t="s">
        <v>112</v>
      </c>
      <c r="B7" s="23">
        <v>5988373.84</v>
      </c>
      <c r="C7" s="97" t="s">
        <v>113</v>
      </c>
      <c r="D7" s="23">
        <v>5988373.84</v>
      </c>
    </row>
    <row r="8" ht="19.5" customHeight="1" spans="1:4">
      <c r="A8" s="97" t="s">
        <v>114</v>
      </c>
      <c r="B8" s="23">
        <v>5988373.84</v>
      </c>
      <c r="C8" s="183" t="s">
        <v>115</v>
      </c>
      <c r="D8" s="23"/>
    </row>
    <row r="9" ht="19.5" customHeight="1" spans="1:4">
      <c r="A9" s="184" t="s">
        <v>116</v>
      </c>
      <c r="B9" s="23"/>
      <c r="C9" s="183" t="s">
        <v>117</v>
      </c>
      <c r="D9" s="23"/>
    </row>
    <row r="10" ht="19.5" customHeight="1" spans="1:4">
      <c r="A10" s="184" t="s">
        <v>118</v>
      </c>
      <c r="B10" s="23"/>
      <c r="C10" s="183" t="s">
        <v>119</v>
      </c>
      <c r="D10" s="23"/>
    </row>
    <row r="11" ht="19.5" customHeight="1" spans="1:4">
      <c r="A11" s="184" t="s">
        <v>120</v>
      </c>
      <c r="B11" s="23"/>
      <c r="C11" s="183" t="s">
        <v>121</v>
      </c>
      <c r="D11" s="23"/>
    </row>
    <row r="12" ht="19.5" customHeight="1" spans="1:4">
      <c r="A12" s="184" t="s">
        <v>114</v>
      </c>
      <c r="B12" s="23"/>
      <c r="C12" s="183" t="s">
        <v>122</v>
      </c>
      <c r="D12" s="23"/>
    </row>
    <row r="13" ht="19.5" customHeight="1" spans="1:4">
      <c r="A13" s="184" t="s">
        <v>116</v>
      </c>
      <c r="B13" s="23"/>
      <c r="C13" s="183" t="s">
        <v>123</v>
      </c>
      <c r="D13" s="23"/>
    </row>
    <row r="14" ht="19.5" customHeight="1" spans="1:4">
      <c r="A14" s="184" t="s">
        <v>118</v>
      </c>
      <c r="B14" s="23"/>
      <c r="C14" s="183" t="s">
        <v>124</v>
      </c>
      <c r="D14" s="23"/>
    </row>
    <row r="15" ht="19.5" customHeight="1" spans="1:4">
      <c r="A15" s="185"/>
      <c r="B15" s="23"/>
      <c r="C15" s="183" t="s">
        <v>125</v>
      </c>
      <c r="D15" s="23">
        <v>701624.4</v>
      </c>
    </row>
    <row r="16" ht="19.5" customHeight="1" spans="1:4">
      <c r="A16" s="185"/>
      <c r="B16" s="23"/>
      <c r="C16" s="183" t="s">
        <v>126</v>
      </c>
      <c r="D16" s="23">
        <v>4781915.68</v>
      </c>
    </row>
    <row r="17" ht="19.5" customHeight="1" spans="1:4">
      <c r="A17" s="185"/>
      <c r="B17" s="23"/>
      <c r="C17" s="183" t="s">
        <v>127</v>
      </c>
      <c r="D17" s="23"/>
    </row>
    <row r="18" ht="19.5" customHeight="1" spans="1:4">
      <c r="A18" s="185"/>
      <c r="B18" s="23"/>
      <c r="C18" s="183" t="s">
        <v>128</v>
      </c>
      <c r="D18" s="23"/>
    </row>
    <row r="19" ht="19.5" customHeight="1" spans="1:4">
      <c r="A19" s="185"/>
      <c r="B19" s="23"/>
      <c r="C19" s="183" t="s">
        <v>129</v>
      </c>
      <c r="D19" s="23"/>
    </row>
    <row r="20" ht="19.5" customHeight="1" spans="1:4">
      <c r="A20" s="97"/>
      <c r="B20" s="23"/>
      <c r="C20" s="183" t="s">
        <v>130</v>
      </c>
      <c r="D20" s="23"/>
    </row>
    <row r="21" ht="19.5" customHeight="1" spans="1:4">
      <c r="A21" s="97"/>
      <c r="B21" s="23"/>
      <c r="C21" s="97" t="s">
        <v>131</v>
      </c>
      <c r="D21" s="23"/>
    </row>
    <row r="22" ht="19.5" customHeight="1" spans="1:4">
      <c r="A22" s="97"/>
      <c r="B22" s="23"/>
      <c r="C22" s="97" t="s">
        <v>132</v>
      </c>
      <c r="D22" s="23"/>
    </row>
    <row r="23" ht="19.5" customHeight="1" spans="1:4">
      <c r="A23" s="97"/>
      <c r="B23" s="23"/>
      <c r="C23" s="97" t="s">
        <v>133</v>
      </c>
      <c r="D23" s="23"/>
    </row>
    <row r="24" ht="19.5" customHeight="1" spans="1:4">
      <c r="A24" s="97"/>
      <c r="B24" s="23"/>
      <c r="C24" s="97" t="s">
        <v>134</v>
      </c>
      <c r="D24" s="23"/>
    </row>
    <row r="25" ht="19.5" customHeight="1" spans="1:4">
      <c r="A25" s="97"/>
      <c r="B25" s="23"/>
      <c r="C25" s="97" t="s">
        <v>135</v>
      </c>
      <c r="D25" s="23"/>
    </row>
    <row r="26" ht="19.5" customHeight="1" spans="1:4">
      <c r="A26" s="183"/>
      <c r="B26" s="23"/>
      <c r="C26" s="97" t="s">
        <v>136</v>
      </c>
      <c r="D26" s="23">
        <v>504833.76</v>
      </c>
    </row>
    <row r="27" ht="19.5" customHeight="1" spans="1:4">
      <c r="A27" s="97"/>
      <c r="B27" s="23"/>
      <c r="C27" s="97" t="s">
        <v>137</v>
      </c>
      <c r="D27" s="23"/>
    </row>
    <row r="28" customHeight="1" spans="1:4">
      <c r="A28" s="97"/>
      <c r="B28" s="23"/>
      <c r="C28" s="184" t="s">
        <v>138</v>
      </c>
      <c r="D28" s="23"/>
    </row>
    <row r="29" ht="19.5" customHeight="1" spans="1:4">
      <c r="A29" s="97"/>
      <c r="B29" s="23"/>
      <c r="C29" s="97" t="s">
        <v>139</v>
      </c>
      <c r="D29" s="23"/>
    </row>
    <row r="30" ht="19.5" customHeight="1" spans="1:4">
      <c r="A30" s="183"/>
      <c r="B30" s="23"/>
      <c r="C30" s="97" t="s">
        <v>140</v>
      </c>
      <c r="D30" s="23"/>
    </row>
    <row r="31" ht="18" customHeight="1" spans="1:4">
      <c r="A31" s="183"/>
      <c r="B31" s="23"/>
      <c r="C31" s="97" t="s">
        <v>141</v>
      </c>
      <c r="D31" s="23"/>
    </row>
    <row r="32" ht="18" customHeight="1" spans="1:4">
      <c r="A32" s="183"/>
      <c r="B32" s="23"/>
      <c r="C32" s="184" t="s">
        <v>142</v>
      </c>
      <c r="D32" s="23"/>
    </row>
    <row r="33" ht="18" customHeight="1" spans="1:4">
      <c r="A33" s="183"/>
      <c r="B33" s="23"/>
      <c r="C33" s="184" t="s">
        <v>143</v>
      </c>
      <c r="D33" s="23"/>
    </row>
    <row r="34" ht="19.5" customHeight="1" spans="1:4">
      <c r="A34" s="183"/>
      <c r="B34" s="186"/>
      <c r="C34" s="97" t="s">
        <v>144</v>
      </c>
      <c r="D34" s="186"/>
    </row>
    <row r="35" ht="19.5" customHeight="1" spans="1:4">
      <c r="A35" s="183"/>
      <c r="B35" s="23"/>
      <c r="C35" s="97" t="s">
        <v>145</v>
      </c>
      <c r="D35" s="23"/>
    </row>
    <row r="36" ht="19.5" customHeight="1" spans="1:4">
      <c r="A36" s="187" t="s">
        <v>24</v>
      </c>
      <c r="B36" s="23">
        <v>5988373.84</v>
      </c>
      <c r="C36" s="187" t="s">
        <v>25</v>
      </c>
      <c r="D36" s="23">
        <v>5988373.84</v>
      </c>
    </row>
  </sheetData>
  <mergeCells count="8">
    <mergeCell ref="A2:D2"/>
    <mergeCell ref="A3:B3"/>
    <mergeCell ref="A4:B4"/>
    <mergeCell ref="C4:D4"/>
    <mergeCell ref="A5:A6"/>
    <mergeCell ref="B5:B6"/>
    <mergeCell ref="C5:C6"/>
    <mergeCell ref="D5:D6"/>
  </mergeCells>
  <pageMargins left="0.751388888888889" right="0.751388888888889" top="0.409027777777778" bottom="0.409027777777778" header="0.5" footer="0.5"/>
  <pageSetup paperSize="9" scale="7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G23"/>
  <sheetViews>
    <sheetView showZeros="0" topLeftCell="A4" workbookViewId="0">
      <selection activeCell="D4" sqref="D4:F4"/>
    </sheetView>
  </sheetViews>
  <sheetFormatPr defaultColWidth="10.2818181818182" defaultRowHeight="15" customHeight="1" outlineLevelCol="6"/>
  <cols>
    <col min="1" max="1" width="15.4272727272727" customWidth="1"/>
    <col min="2" max="2" width="24.6272727272727" customWidth="1"/>
    <col min="3" max="5" width="19.2818181818182" customWidth="1"/>
    <col min="6" max="6" width="12.5727272727273" customWidth="1"/>
    <col min="7" max="7" width="19.2818181818182" customWidth="1"/>
  </cols>
  <sheetData>
    <row r="1" ht="18.75" customHeight="1" spans="1:7">
      <c r="A1" s="146"/>
      <c r="B1" s="146"/>
      <c r="C1" s="146"/>
      <c r="D1" s="146"/>
      <c r="E1" s="146"/>
      <c r="F1" s="146"/>
      <c r="G1" s="150" t="s">
        <v>146</v>
      </c>
    </row>
    <row r="2" ht="33" customHeight="1" spans="1:7">
      <c r="A2" s="173" t="str">
        <f>"2025"&amp;"年一般公共预算支出预算表（按功能科目分类）"</f>
        <v>2025年一般公共预算支出预算表（按功能科目分类）</v>
      </c>
      <c r="B2" s="173"/>
      <c r="C2" s="173"/>
      <c r="D2" s="173"/>
      <c r="E2" s="173"/>
      <c r="F2" s="173"/>
      <c r="G2" s="173"/>
    </row>
    <row r="3" ht="18.75" customHeight="1" spans="1:7">
      <c r="A3" s="174" t="str">
        <f>"单位名称："&amp;"梁河县妇幼保健院"</f>
        <v>单位名称：梁河县妇幼保健院</v>
      </c>
      <c r="B3" s="174"/>
      <c r="C3" s="146"/>
      <c r="D3" s="146"/>
      <c r="E3" s="146"/>
      <c r="F3" s="146"/>
      <c r="G3" s="150" t="s">
        <v>1</v>
      </c>
    </row>
    <row r="4" ht="18.75" customHeight="1" spans="1:7">
      <c r="A4" s="175" t="s">
        <v>147</v>
      </c>
      <c r="B4" s="175"/>
      <c r="C4" s="175" t="s">
        <v>30</v>
      </c>
      <c r="D4" s="175" t="s">
        <v>52</v>
      </c>
      <c r="E4" s="175"/>
      <c r="F4" s="175"/>
      <c r="G4" s="175" t="s">
        <v>53</v>
      </c>
    </row>
    <row r="5" ht="18.75" customHeight="1" spans="1:7">
      <c r="A5" s="175" t="s">
        <v>48</v>
      </c>
      <c r="B5" s="175" t="s">
        <v>49</v>
      </c>
      <c r="C5" s="175"/>
      <c r="D5" s="175" t="s">
        <v>33</v>
      </c>
      <c r="E5" s="175" t="s">
        <v>148</v>
      </c>
      <c r="F5" s="175" t="s">
        <v>149</v>
      </c>
      <c r="G5" s="175"/>
    </row>
    <row r="6" ht="18.75" customHeight="1" spans="1:7">
      <c r="A6" s="175" t="s">
        <v>59</v>
      </c>
      <c r="B6" s="175" t="s">
        <v>60</v>
      </c>
      <c r="C6" s="175" t="s">
        <v>61</v>
      </c>
      <c r="D6" s="175" t="s">
        <v>62</v>
      </c>
      <c r="E6" s="175" t="s">
        <v>63</v>
      </c>
      <c r="F6" s="175" t="s">
        <v>64</v>
      </c>
      <c r="G6" s="175" t="s">
        <v>65</v>
      </c>
    </row>
    <row r="7" ht="18.75" customHeight="1" spans="1:7">
      <c r="A7" s="176" t="s">
        <v>74</v>
      </c>
      <c r="B7" s="176" t="s">
        <v>75</v>
      </c>
      <c r="C7" s="177">
        <v>701624.4</v>
      </c>
      <c r="D7" s="177">
        <v>701624.4</v>
      </c>
      <c r="E7" s="177">
        <v>701624.4</v>
      </c>
      <c r="F7" s="177"/>
      <c r="G7" s="177"/>
    </row>
    <row r="8" ht="18.75" customHeight="1" outlineLevel="1" spans="1:7">
      <c r="A8" s="178" t="s">
        <v>76</v>
      </c>
      <c r="B8" s="178" t="s">
        <v>77</v>
      </c>
      <c r="C8" s="177">
        <v>673111.68</v>
      </c>
      <c r="D8" s="177">
        <v>673111.68</v>
      </c>
      <c r="E8" s="177">
        <v>673111.68</v>
      </c>
      <c r="F8" s="177"/>
      <c r="G8" s="177"/>
    </row>
    <row r="9" ht="18.75" customHeight="1" outlineLevel="2" spans="1:7">
      <c r="A9" s="179" t="s">
        <v>78</v>
      </c>
      <c r="B9" s="179" t="s">
        <v>79</v>
      </c>
      <c r="C9" s="177">
        <v>673111.68</v>
      </c>
      <c r="D9" s="177">
        <v>673111.68</v>
      </c>
      <c r="E9" s="177">
        <v>673111.68</v>
      </c>
      <c r="F9" s="177"/>
      <c r="G9" s="177"/>
    </row>
    <row r="10" ht="18.75" customHeight="1" outlineLevel="1" spans="1:7">
      <c r="A10" s="178" t="s">
        <v>80</v>
      </c>
      <c r="B10" s="178" t="s">
        <v>81</v>
      </c>
      <c r="C10" s="177">
        <v>28512.72</v>
      </c>
      <c r="D10" s="177">
        <v>28512.72</v>
      </c>
      <c r="E10" s="177">
        <v>28512.72</v>
      </c>
      <c r="F10" s="177"/>
      <c r="G10" s="177"/>
    </row>
    <row r="11" ht="18.75" customHeight="1" outlineLevel="2" spans="1:7">
      <c r="A11" s="179" t="s">
        <v>82</v>
      </c>
      <c r="B11" s="179" t="s">
        <v>81</v>
      </c>
      <c r="C11" s="177">
        <v>28512.72</v>
      </c>
      <c r="D11" s="177">
        <v>28512.72</v>
      </c>
      <c r="E11" s="177">
        <v>28512.72</v>
      </c>
      <c r="F11" s="177"/>
      <c r="G11" s="177"/>
    </row>
    <row r="12" ht="18.75" customHeight="1" spans="1:7">
      <c r="A12" s="176" t="s">
        <v>83</v>
      </c>
      <c r="B12" s="176" t="s">
        <v>84</v>
      </c>
      <c r="C12" s="177">
        <v>4781915.68</v>
      </c>
      <c r="D12" s="177">
        <v>4709415.68</v>
      </c>
      <c r="E12" s="177">
        <v>4709415.68</v>
      </c>
      <c r="F12" s="177"/>
      <c r="G12" s="177">
        <v>72500</v>
      </c>
    </row>
    <row r="13" ht="18.75" customHeight="1" outlineLevel="1" spans="1:7">
      <c r="A13" s="178" t="s">
        <v>85</v>
      </c>
      <c r="B13" s="178" t="s">
        <v>86</v>
      </c>
      <c r="C13" s="177">
        <v>72500</v>
      </c>
      <c r="D13" s="177"/>
      <c r="E13" s="177"/>
      <c r="F13" s="177"/>
      <c r="G13" s="177">
        <v>72500</v>
      </c>
    </row>
    <row r="14" ht="18.75" customHeight="1" outlineLevel="2" spans="1:7">
      <c r="A14" s="179" t="s">
        <v>87</v>
      </c>
      <c r="B14" s="179" t="s">
        <v>88</v>
      </c>
      <c r="C14" s="177">
        <v>72500</v>
      </c>
      <c r="D14" s="177"/>
      <c r="E14" s="177"/>
      <c r="F14" s="177"/>
      <c r="G14" s="177">
        <v>72500</v>
      </c>
    </row>
    <row r="15" ht="18.75" customHeight="1" outlineLevel="1" spans="1:7">
      <c r="A15" s="178" t="s">
        <v>89</v>
      </c>
      <c r="B15" s="178" t="s">
        <v>90</v>
      </c>
      <c r="C15" s="177">
        <v>4342989</v>
      </c>
      <c r="D15" s="177">
        <v>4342989</v>
      </c>
      <c r="E15" s="177">
        <v>4342989</v>
      </c>
      <c r="F15" s="177"/>
      <c r="G15" s="177"/>
    </row>
    <row r="16" ht="18.75" customHeight="1" outlineLevel="2" spans="1:7">
      <c r="A16" s="179" t="s">
        <v>91</v>
      </c>
      <c r="B16" s="179" t="s">
        <v>92</v>
      </c>
      <c r="C16" s="177">
        <v>4342989</v>
      </c>
      <c r="D16" s="177">
        <v>4342989</v>
      </c>
      <c r="E16" s="177">
        <v>4342989</v>
      </c>
      <c r="F16" s="177"/>
      <c r="G16" s="177"/>
    </row>
    <row r="17" ht="18.75" customHeight="1" outlineLevel="1" spans="1:7">
      <c r="A17" s="178" t="s">
        <v>93</v>
      </c>
      <c r="B17" s="178" t="s">
        <v>94</v>
      </c>
      <c r="C17" s="177">
        <v>366426.68</v>
      </c>
      <c r="D17" s="177">
        <v>366426.68</v>
      </c>
      <c r="E17" s="177">
        <v>366426.68</v>
      </c>
      <c r="F17" s="177"/>
      <c r="G17" s="177"/>
    </row>
    <row r="18" ht="18.75" customHeight="1" outlineLevel="2" spans="1:7">
      <c r="A18" s="179" t="s">
        <v>97</v>
      </c>
      <c r="B18" s="179" t="s">
        <v>98</v>
      </c>
      <c r="C18" s="177">
        <v>315521.1</v>
      </c>
      <c r="D18" s="177">
        <v>315521.1</v>
      </c>
      <c r="E18" s="177">
        <v>315521.1</v>
      </c>
      <c r="F18" s="177"/>
      <c r="G18" s="177"/>
    </row>
    <row r="19" ht="18.75" customHeight="1" outlineLevel="2" spans="1:7">
      <c r="A19" s="179" t="s">
        <v>99</v>
      </c>
      <c r="B19" s="179" t="s">
        <v>100</v>
      </c>
      <c r="C19" s="177">
        <v>50905.58</v>
      </c>
      <c r="D19" s="177">
        <v>50905.58</v>
      </c>
      <c r="E19" s="177">
        <v>50905.58</v>
      </c>
      <c r="F19" s="177"/>
      <c r="G19" s="177"/>
    </row>
    <row r="20" ht="18.75" customHeight="1" spans="1:7">
      <c r="A20" s="176" t="s">
        <v>101</v>
      </c>
      <c r="B20" s="176" t="s">
        <v>102</v>
      </c>
      <c r="C20" s="177">
        <v>504833.76</v>
      </c>
      <c r="D20" s="177">
        <v>504833.76</v>
      </c>
      <c r="E20" s="177">
        <v>504833.76</v>
      </c>
      <c r="F20" s="177"/>
      <c r="G20" s="177"/>
    </row>
    <row r="21" ht="18.75" customHeight="1" outlineLevel="1" spans="1:7">
      <c r="A21" s="178" t="s">
        <v>103</v>
      </c>
      <c r="B21" s="178" t="s">
        <v>104</v>
      </c>
      <c r="C21" s="177">
        <v>504833.76</v>
      </c>
      <c r="D21" s="177">
        <v>504833.76</v>
      </c>
      <c r="E21" s="177">
        <v>504833.76</v>
      </c>
      <c r="F21" s="177"/>
      <c r="G21" s="177"/>
    </row>
    <row r="22" ht="18.75" customHeight="1" outlineLevel="2" spans="1:7">
      <c r="A22" s="179" t="s">
        <v>105</v>
      </c>
      <c r="B22" s="179" t="s">
        <v>106</v>
      </c>
      <c r="C22" s="177">
        <v>504833.76</v>
      </c>
      <c r="D22" s="177">
        <v>504833.76</v>
      </c>
      <c r="E22" s="177">
        <v>504833.76</v>
      </c>
      <c r="F22" s="177"/>
      <c r="G22" s="177"/>
    </row>
    <row r="23" ht="18.75" customHeight="1" spans="1:7">
      <c r="A23" s="175" t="s">
        <v>30</v>
      </c>
      <c r="B23" s="175"/>
      <c r="C23" s="177">
        <v>5988373.84</v>
      </c>
      <c r="D23" s="177">
        <v>5915873.84</v>
      </c>
      <c r="E23" s="177">
        <v>5915873.84</v>
      </c>
      <c r="F23" s="177"/>
      <c r="G23" s="177">
        <v>72500</v>
      </c>
    </row>
  </sheetData>
  <mergeCells count="7">
    <mergeCell ref="A2:G2"/>
    <mergeCell ref="A3:C3"/>
    <mergeCell ref="A4:B4"/>
    <mergeCell ref="D4:F4"/>
    <mergeCell ref="A23:B23"/>
    <mergeCell ref="C4:C5"/>
    <mergeCell ref="G4:G5"/>
  </mergeCell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F8"/>
  <sheetViews>
    <sheetView showZeros="0" workbookViewId="0">
      <selection activeCell="L5" sqref="L5"/>
    </sheetView>
  </sheetViews>
  <sheetFormatPr defaultColWidth="9.13636363636364" defaultRowHeight="14.25" customHeight="1" outlineLevelRow="7" outlineLevelCol="5"/>
  <cols>
    <col min="1" max="1" width="28.2" customWidth="1"/>
    <col min="2" max="2" width="18.3454545454545" customWidth="1"/>
    <col min="3" max="3" width="17.2818181818182" customWidth="1"/>
    <col min="4" max="4" width="21.6272727272727" customWidth="1"/>
    <col min="5" max="5" width="19.7818181818182" customWidth="1"/>
    <col min="6" max="6" width="18.7090909090909" customWidth="1"/>
  </cols>
  <sheetData>
    <row r="1" customHeight="1" spans="1:6">
      <c r="A1" s="164"/>
      <c r="B1" s="164"/>
      <c r="C1" s="165"/>
      <c r="D1" s="1"/>
      <c r="E1" s="1"/>
      <c r="F1" s="166" t="s">
        <v>150</v>
      </c>
    </row>
    <row r="2" ht="33.75" customHeight="1" spans="1:6">
      <c r="A2" s="167" t="str">
        <f>"2025"&amp;"年一般公共预算“三公”经费支出预算表"</f>
        <v>2025年一般公共预算“三公”经费支出预算表</v>
      </c>
      <c r="B2" s="167"/>
      <c r="C2" s="167"/>
      <c r="D2" s="167"/>
      <c r="E2" s="167"/>
      <c r="F2" s="167"/>
    </row>
    <row r="3" ht="21.75" customHeight="1" spans="1:6">
      <c r="A3" s="168" t="str">
        <f>"单位名称："&amp;"梁河县妇幼保健院"</f>
        <v>单位名称：梁河县妇幼保健院</v>
      </c>
      <c r="B3" s="164"/>
      <c r="C3" s="165"/>
      <c r="D3" s="3"/>
      <c r="E3" s="1"/>
      <c r="F3" s="166" t="s">
        <v>27</v>
      </c>
    </row>
    <row r="4" ht="19.5" customHeight="1" spans="1:6">
      <c r="A4" s="11" t="s">
        <v>151</v>
      </c>
      <c r="B4" s="74" t="s">
        <v>152</v>
      </c>
      <c r="C4" s="12" t="s">
        <v>153</v>
      </c>
      <c r="D4" s="13"/>
      <c r="E4" s="14"/>
      <c r="F4" s="74" t="s">
        <v>154</v>
      </c>
    </row>
    <row r="5" ht="19.5" customHeight="1" spans="1:6">
      <c r="A5" s="18"/>
      <c r="B5" s="78"/>
      <c r="C5" s="35" t="s">
        <v>33</v>
      </c>
      <c r="D5" s="35" t="s">
        <v>155</v>
      </c>
      <c r="E5" s="35" t="s">
        <v>156</v>
      </c>
      <c r="F5" s="78"/>
    </row>
    <row r="6" ht="18.75" customHeight="1" spans="1:6">
      <c r="A6" s="169">
        <v>1</v>
      </c>
      <c r="B6" s="169">
        <v>2</v>
      </c>
      <c r="C6" s="170">
        <v>3</v>
      </c>
      <c r="D6" s="169">
        <v>4</v>
      </c>
      <c r="E6" s="169">
        <v>5</v>
      </c>
      <c r="F6" s="169">
        <v>6</v>
      </c>
    </row>
    <row r="7" ht="24.75" customHeight="1" spans="1:6">
      <c r="A7" s="171"/>
      <c r="B7" s="171"/>
      <c r="C7" s="172"/>
      <c r="D7" s="171"/>
      <c r="E7" s="171"/>
      <c r="F7" s="171"/>
    </row>
    <row r="8" customHeight="1" spans="1:6">
      <c r="A8" s="39" t="s">
        <v>157</v>
      </c>
      <c r="B8" s="40"/>
      <c r="C8" s="40"/>
      <c r="D8" s="40"/>
      <c r="E8" s="40"/>
      <c r="F8" s="40"/>
    </row>
  </sheetData>
  <mergeCells count="7">
    <mergeCell ref="A2:F2"/>
    <mergeCell ref="A3:D3"/>
    <mergeCell ref="C4:E4"/>
    <mergeCell ref="A8:F8"/>
    <mergeCell ref="A4:A5"/>
    <mergeCell ref="B4:B5"/>
    <mergeCell ref="F4:F5"/>
  </mergeCell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31"/>
  <sheetViews>
    <sheetView showZeros="0" workbookViewId="0">
      <selection activeCell="Y30" sqref="Y30"/>
    </sheetView>
  </sheetViews>
  <sheetFormatPr defaultColWidth="10.2818181818182" defaultRowHeight="15" customHeight="1"/>
  <cols>
    <col min="1" max="2" width="12.4272727272727" customWidth="1"/>
    <col min="3" max="3" width="12.1454545454545" customWidth="1"/>
    <col min="4" max="4" width="6" customWidth="1"/>
    <col min="5" max="5" width="10.5727272727273" customWidth="1"/>
    <col min="6" max="6" width="5.57272727272727" customWidth="1"/>
    <col min="7" max="7" width="8.70909090909091" customWidth="1"/>
    <col min="8" max="8" width="14" customWidth="1"/>
    <col min="9" max="9" width="12.2818181818182" customWidth="1"/>
    <col min="10" max="11" width="6" customWidth="1"/>
    <col min="12" max="12" width="12.7181818181818" customWidth="1"/>
    <col min="13" max="13" width="3.70909090909091" customWidth="1"/>
    <col min="14" max="14" width="5.04545454545455" customWidth="1"/>
    <col min="15" max="15" width="5.78181818181818" customWidth="1"/>
    <col min="16" max="16" width="6.57272727272727" customWidth="1"/>
    <col min="17" max="17" width="4.78181818181818" customWidth="1"/>
    <col min="18" max="18" width="13.4272727272727" customWidth="1"/>
    <col min="19" max="19" width="12.2818181818182" customWidth="1"/>
    <col min="20" max="23" width="4.70909090909091" customWidth="1"/>
  </cols>
  <sheetData>
    <row r="1" ht="18.75" customHeight="1" spans="1:23">
      <c r="A1" s="159"/>
      <c r="B1" s="159"/>
      <c r="C1" s="159"/>
      <c r="D1" s="159"/>
      <c r="E1" s="159"/>
      <c r="F1" s="159"/>
      <c r="G1" s="159"/>
      <c r="H1" s="159"/>
      <c r="I1" s="159"/>
      <c r="J1" s="159"/>
      <c r="K1" s="159"/>
      <c r="L1" s="159"/>
      <c r="M1" s="159"/>
      <c r="N1" s="159"/>
      <c r="O1" s="159"/>
      <c r="P1" s="159"/>
      <c r="Q1" s="159"/>
      <c r="R1" s="159"/>
      <c r="S1" s="159"/>
      <c r="T1" s="163" t="s">
        <v>158</v>
      </c>
      <c r="U1" s="163"/>
      <c r="V1" s="163"/>
      <c r="W1" s="163"/>
    </row>
    <row r="2" ht="45.75" customHeight="1" spans="1:23">
      <c r="A2" s="160" t="s">
        <v>159</v>
      </c>
      <c r="B2" s="160"/>
      <c r="C2" s="160"/>
      <c r="D2" s="160"/>
      <c r="E2" s="160"/>
      <c r="F2" s="160"/>
      <c r="G2" s="160"/>
      <c r="H2" s="160"/>
      <c r="I2" s="160"/>
      <c r="J2" s="160"/>
      <c r="K2" s="160"/>
      <c r="L2" s="160"/>
      <c r="M2" s="160"/>
      <c r="N2" s="160"/>
      <c r="O2" s="160"/>
      <c r="P2" s="160"/>
      <c r="Q2" s="160"/>
      <c r="R2" s="160"/>
      <c r="S2" s="160"/>
      <c r="T2" s="160"/>
      <c r="U2" s="160"/>
      <c r="V2" s="160"/>
      <c r="W2" s="160"/>
    </row>
    <row r="3" ht="18.75" customHeight="1" spans="1:23">
      <c r="A3" s="159" t="str">
        <f>"单位名称："&amp;"梁河县妇幼保健院"</f>
        <v>单位名称：梁河县妇幼保健院</v>
      </c>
      <c r="B3" s="159"/>
      <c r="C3" s="159"/>
      <c r="D3" s="159"/>
      <c r="E3" s="159"/>
      <c r="F3" s="159"/>
      <c r="G3" s="159"/>
      <c r="H3" s="159"/>
      <c r="I3" s="159"/>
      <c r="J3" s="159"/>
      <c r="K3" s="159"/>
      <c r="L3" s="159"/>
      <c r="M3" s="159"/>
      <c r="N3" s="159"/>
      <c r="O3" s="159"/>
      <c r="P3" s="159"/>
      <c r="Q3" s="159"/>
      <c r="R3" s="159"/>
      <c r="S3" s="159"/>
      <c r="T3" s="163" t="s">
        <v>27</v>
      </c>
      <c r="U3" s="163"/>
      <c r="V3" s="163"/>
      <c r="W3" s="163"/>
    </row>
    <row r="4" ht="18.75" customHeight="1" spans="1:23">
      <c r="A4" s="161" t="s">
        <v>160</v>
      </c>
      <c r="B4" s="161" t="s">
        <v>161</v>
      </c>
      <c r="C4" s="161" t="s">
        <v>162</v>
      </c>
      <c r="D4" s="161" t="s">
        <v>163</v>
      </c>
      <c r="E4" s="161" t="s">
        <v>164</v>
      </c>
      <c r="F4" s="161" t="s">
        <v>165</v>
      </c>
      <c r="G4" s="161" t="s">
        <v>166</v>
      </c>
      <c r="H4" s="161" t="s">
        <v>167</v>
      </c>
      <c r="I4" s="161"/>
      <c r="J4" s="161"/>
      <c r="K4" s="161"/>
      <c r="L4" s="161"/>
      <c r="M4" s="161"/>
      <c r="N4" s="161"/>
      <c r="O4" s="161"/>
      <c r="P4" s="161"/>
      <c r="Q4" s="161"/>
      <c r="R4" s="161"/>
      <c r="S4" s="161"/>
      <c r="T4" s="161"/>
      <c r="U4" s="161"/>
      <c r="V4" s="161"/>
      <c r="W4" s="161"/>
    </row>
    <row r="5" ht="28.3" customHeight="1" spans="1:23">
      <c r="A5" s="161"/>
      <c r="B5" s="161"/>
      <c r="C5" s="161"/>
      <c r="D5" s="161"/>
      <c r="E5" s="161"/>
      <c r="F5" s="161"/>
      <c r="G5" s="161"/>
      <c r="H5" s="161" t="s">
        <v>168</v>
      </c>
      <c r="I5" s="161" t="s">
        <v>34</v>
      </c>
      <c r="J5" s="161" t="s">
        <v>169</v>
      </c>
      <c r="K5" s="161" t="s">
        <v>170</v>
      </c>
      <c r="L5" s="161" t="s">
        <v>171</v>
      </c>
      <c r="M5" s="161" t="s">
        <v>172</v>
      </c>
      <c r="N5" s="161" t="s">
        <v>173</v>
      </c>
      <c r="O5" s="161" t="s">
        <v>35</v>
      </c>
      <c r="P5" s="161" t="s">
        <v>36</v>
      </c>
      <c r="Q5" s="161" t="s">
        <v>37</v>
      </c>
      <c r="R5" s="161" t="s">
        <v>51</v>
      </c>
      <c r="S5" s="161"/>
      <c r="T5" s="161"/>
      <c r="U5" s="161"/>
      <c r="V5" s="161"/>
      <c r="W5" s="161"/>
    </row>
    <row r="6" ht="24" customHeight="1" spans="1:23">
      <c r="A6" s="161"/>
      <c r="B6" s="161"/>
      <c r="C6" s="161"/>
      <c r="D6" s="161"/>
      <c r="E6" s="161"/>
      <c r="F6" s="161"/>
      <c r="G6" s="161"/>
      <c r="H6" s="161"/>
      <c r="I6" s="161" t="s">
        <v>174</v>
      </c>
      <c r="J6" s="161" t="s">
        <v>169</v>
      </c>
      <c r="K6" s="161" t="s">
        <v>170</v>
      </c>
      <c r="L6" s="161" t="s">
        <v>171</v>
      </c>
      <c r="M6" s="161" t="s">
        <v>172</v>
      </c>
      <c r="N6" s="161" t="s">
        <v>34</v>
      </c>
      <c r="O6" s="161" t="s">
        <v>35</v>
      </c>
      <c r="P6" s="161" t="s">
        <v>36</v>
      </c>
      <c r="Q6" s="161"/>
      <c r="R6" s="161" t="s">
        <v>33</v>
      </c>
      <c r="S6" s="161" t="s">
        <v>40</v>
      </c>
      <c r="T6" s="161" t="s">
        <v>41</v>
      </c>
      <c r="U6" s="161" t="s">
        <v>42</v>
      </c>
      <c r="V6" s="161" t="s">
        <v>43</v>
      </c>
      <c r="W6" s="161" t="s">
        <v>44</v>
      </c>
    </row>
    <row r="7" ht="32.05" customHeight="1" spans="1:23">
      <c r="A7" s="161"/>
      <c r="B7" s="161"/>
      <c r="C7" s="161"/>
      <c r="D7" s="161"/>
      <c r="E7" s="161"/>
      <c r="F7" s="161"/>
      <c r="G7" s="161"/>
      <c r="H7" s="161"/>
      <c r="I7" s="161" t="s">
        <v>33</v>
      </c>
      <c r="J7" s="161"/>
      <c r="K7" s="161"/>
      <c r="L7" s="161"/>
      <c r="M7" s="161"/>
      <c r="N7" s="161"/>
      <c r="O7" s="161"/>
      <c r="P7" s="161"/>
      <c r="Q7" s="161"/>
      <c r="R7" s="161"/>
      <c r="S7" s="161"/>
      <c r="T7" s="161"/>
      <c r="U7" s="161"/>
      <c r="V7" s="161"/>
      <c r="W7" s="161"/>
    </row>
    <row r="8" ht="18.75" customHeight="1" spans="1:23">
      <c r="A8" s="161" t="s">
        <v>59</v>
      </c>
      <c r="B8" s="161" t="s">
        <v>60</v>
      </c>
      <c r="C8" s="161" t="s">
        <v>61</v>
      </c>
      <c r="D8" s="161" t="s">
        <v>62</v>
      </c>
      <c r="E8" s="161" t="s">
        <v>63</v>
      </c>
      <c r="F8" s="161" t="s">
        <v>64</v>
      </c>
      <c r="G8" s="161" t="s">
        <v>65</v>
      </c>
      <c r="H8" s="161" t="s">
        <v>66</v>
      </c>
      <c r="I8" s="161" t="s">
        <v>67</v>
      </c>
      <c r="J8" s="161" t="s">
        <v>68</v>
      </c>
      <c r="K8" s="161" t="s">
        <v>69</v>
      </c>
      <c r="L8" s="161" t="s">
        <v>70</v>
      </c>
      <c r="M8" s="161" t="s">
        <v>71</v>
      </c>
      <c r="N8" s="161" t="s">
        <v>72</v>
      </c>
      <c r="O8" s="161" t="s">
        <v>73</v>
      </c>
      <c r="P8" s="161" t="s">
        <v>175</v>
      </c>
      <c r="Q8" s="161" t="s">
        <v>176</v>
      </c>
      <c r="R8" s="161" t="s">
        <v>177</v>
      </c>
      <c r="S8" s="161" t="s">
        <v>178</v>
      </c>
      <c r="T8" s="161" t="s">
        <v>179</v>
      </c>
      <c r="U8" s="161" t="s">
        <v>180</v>
      </c>
      <c r="V8" s="161" t="s">
        <v>181</v>
      </c>
      <c r="W8" s="161" t="s">
        <v>182</v>
      </c>
    </row>
    <row r="9" ht="30" customHeight="1" spans="1:23">
      <c r="A9" s="155" t="s">
        <v>46</v>
      </c>
      <c r="B9" s="155"/>
      <c r="C9" s="155"/>
      <c r="D9" s="155"/>
      <c r="E9" s="155"/>
      <c r="F9" s="155"/>
      <c r="G9" s="155"/>
      <c r="H9" s="157">
        <v>8788873.84</v>
      </c>
      <c r="I9" s="157">
        <v>5915873.84</v>
      </c>
      <c r="J9" s="157"/>
      <c r="K9" s="157"/>
      <c r="L9" s="157">
        <v>5915873.84</v>
      </c>
      <c r="M9" s="157"/>
      <c r="N9" s="157"/>
      <c r="O9" s="157"/>
      <c r="P9" s="157"/>
      <c r="Q9" s="157"/>
      <c r="R9" s="157">
        <v>2873000</v>
      </c>
      <c r="S9" s="157">
        <v>2873000</v>
      </c>
      <c r="T9" s="157"/>
      <c r="U9" s="157"/>
      <c r="V9" s="157"/>
      <c r="W9" s="157"/>
    </row>
    <row r="10" ht="30" customHeight="1" outlineLevel="1" spans="1:23">
      <c r="A10" s="155" t="s">
        <v>46</v>
      </c>
      <c r="B10" s="155" t="s">
        <v>183</v>
      </c>
      <c r="C10" s="155" t="s">
        <v>184</v>
      </c>
      <c r="D10" s="155" t="s">
        <v>91</v>
      </c>
      <c r="E10" s="155" t="s">
        <v>92</v>
      </c>
      <c r="F10" s="155" t="s">
        <v>185</v>
      </c>
      <c r="G10" s="155" t="s">
        <v>186</v>
      </c>
      <c r="H10" s="157">
        <v>1632492</v>
      </c>
      <c r="I10" s="157">
        <v>1632492</v>
      </c>
      <c r="J10" s="157"/>
      <c r="K10" s="157"/>
      <c r="L10" s="157">
        <v>1632492</v>
      </c>
      <c r="M10" s="157"/>
      <c r="N10" s="157"/>
      <c r="O10" s="157"/>
      <c r="P10" s="157"/>
      <c r="Q10" s="157"/>
      <c r="R10" s="157"/>
      <c r="S10" s="157"/>
      <c r="T10" s="157"/>
      <c r="U10" s="157"/>
      <c r="V10" s="157"/>
      <c r="W10" s="157"/>
    </row>
    <row r="11" ht="30" customHeight="1" outlineLevel="1" spans="1:23">
      <c r="A11" s="155" t="s">
        <v>46</v>
      </c>
      <c r="B11" s="155" t="s">
        <v>183</v>
      </c>
      <c r="C11" s="155" t="s">
        <v>184</v>
      </c>
      <c r="D11" s="155" t="s">
        <v>91</v>
      </c>
      <c r="E11" s="155" t="s">
        <v>92</v>
      </c>
      <c r="F11" s="155" t="s">
        <v>187</v>
      </c>
      <c r="G11" s="155" t="s">
        <v>188</v>
      </c>
      <c r="H11" s="157">
        <v>199380</v>
      </c>
      <c r="I11" s="157">
        <v>199380</v>
      </c>
      <c r="J11" s="157"/>
      <c r="K11" s="157"/>
      <c r="L11" s="157">
        <v>199380</v>
      </c>
      <c r="M11" s="155"/>
      <c r="N11" s="157"/>
      <c r="O11" s="157"/>
      <c r="P11" s="157"/>
      <c r="Q11" s="157"/>
      <c r="R11" s="157"/>
      <c r="S11" s="157"/>
      <c r="T11" s="157"/>
      <c r="U11" s="157"/>
      <c r="V11" s="157"/>
      <c r="W11" s="157"/>
    </row>
    <row r="12" ht="30" customHeight="1" outlineLevel="1" spans="1:23">
      <c r="A12" s="155" t="s">
        <v>46</v>
      </c>
      <c r="B12" s="155" t="s">
        <v>183</v>
      </c>
      <c r="C12" s="155" t="s">
        <v>184</v>
      </c>
      <c r="D12" s="155" t="s">
        <v>91</v>
      </c>
      <c r="E12" s="155" t="s">
        <v>92</v>
      </c>
      <c r="F12" s="155" t="s">
        <v>189</v>
      </c>
      <c r="G12" s="155" t="s">
        <v>190</v>
      </c>
      <c r="H12" s="157">
        <v>136041</v>
      </c>
      <c r="I12" s="157">
        <v>136041</v>
      </c>
      <c r="J12" s="157"/>
      <c r="K12" s="157"/>
      <c r="L12" s="157">
        <v>136041</v>
      </c>
      <c r="M12" s="155"/>
      <c r="N12" s="157"/>
      <c r="O12" s="157"/>
      <c r="P12" s="157"/>
      <c r="Q12" s="157"/>
      <c r="R12" s="157"/>
      <c r="S12" s="157"/>
      <c r="T12" s="157"/>
      <c r="U12" s="157"/>
      <c r="V12" s="157"/>
      <c r="W12" s="157"/>
    </row>
    <row r="13" ht="30" customHeight="1" outlineLevel="1" spans="1:23">
      <c r="A13" s="155" t="s">
        <v>46</v>
      </c>
      <c r="B13" s="155" t="s">
        <v>183</v>
      </c>
      <c r="C13" s="155" t="s">
        <v>184</v>
      </c>
      <c r="D13" s="155" t="s">
        <v>91</v>
      </c>
      <c r="E13" s="155" t="s">
        <v>92</v>
      </c>
      <c r="F13" s="155" t="s">
        <v>189</v>
      </c>
      <c r="G13" s="155" t="s">
        <v>190</v>
      </c>
      <c r="H13" s="157">
        <v>511020</v>
      </c>
      <c r="I13" s="157">
        <v>511020</v>
      </c>
      <c r="J13" s="157"/>
      <c r="K13" s="157"/>
      <c r="L13" s="157">
        <v>511020</v>
      </c>
      <c r="M13" s="155"/>
      <c r="N13" s="157"/>
      <c r="O13" s="157"/>
      <c r="P13" s="157"/>
      <c r="Q13" s="157"/>
      <c r="R13" s="157"/>
      <c r="S13" s="157"/>
      <c r="T13" s="157"/>
      <c r="U13" s="157"/>
      <c r="V13" s="157"/>
      <c r="W13" s="157"/>
    </row>
    <row r="14" ht="30" customHeight="1" outlineLevel="1" spans="1:23">
      <c r="A14" s="155" t="s">
        <v>46</v>
      </c>
      <c r="B14" s="155" t="s">
        <v>183</v>
      </c>
      <c r="C14" s="155" t="s">
        <v>184</v>
      </c>
      <c r="D14" s="155" t="s">
        <v>91</v>
      </c>
      <c r="E14" s="155" t="s">
        <v>92</v>
      </c>
      <c r="F14" s="155" t="s">
        <v>189</v>
      </c>
      <c r="G14" s="155" t="s">
        <v>190</v>
      </c>
      <c r="H14" s="157">
        <v>526956</v>
      </c>
      <c r="I14" s="157">
        <v>526956</v>
      </c>
      <c r="J14" s="157"/>
      <c r="K14" s="157"/>
      <c r="L14" s="157">
        <v>526956</v>
      </c>
      <c r="M14" s="155"/>
      <c r="N14" s="157"/>
      <c r="O14" s="157"/>
      <c r="P14" s="157"/>
      <c r="Q14" s="157"/>
      <c r="R14" s="157"/>
      <c r="S14" s="157"/>
      <c r="T14" s="157"/>
      <c r="U14" s="157"/>
      <c r="V14" s="157"/>
      <c r="W14" s="157"/>
    </row>
    <row r="15" ht="30" customHeight="1" outlineLevel="1" spans="1:23">
      <c r="A15" s="155" t="s">
        <v>46</v>
      </c>
      <c r="B15" s="155" t="s">
        <v>191</v>
      </c>
      <c r="C15" s="155" t="s">
        <v>192</v>
      </c>
      <c r="D15" s="155" t="s">
        <v>91</v>
      </c>
      <c r="E15" s="155" t="s">
        <v>92</v>
      </c>
      <c r="F15" s="155" t="s">
        <v>189</v>
      </c>
      <c r="G15" s="155" t="s">
        <v>190</v>
      </c>
      <c r="H15" s="157">
        <v>936000</v>
      </c>
      <c r="I15" s="157">
        <v>936000</v>
      </c>
      <c r="J15" s="157"/>
      <c r="K15" s="157"/>
      <c r="L15" s="157">
        <v>936000</v>
      </c>
      <c r="M15" s="155"/>
      <c r="N15" s="157"/>
      <c r="O15" s="157"/>
      <c r="P15" s="157"/>
      <c r="Q15" s="157"/>
      <c r="R15" s="157"/>
      <c r="S15" s="157"/>
      <c r="T15" s="157"/>
      <c r="U15" s="157"/>
      <c r="V15" s="157"/>
      <c r="W15" s="157"/>
    </row>
    <row r="16" ht="30" customHeight="1" outlineLevel="1" spans="1:23">
      <c r="A16" s="155" t="s">
        <v>46</v>
      </c>
      <c r="B16" s="155" t="s">
        <v>183</v>
      </c>
      <c r="C16" s="155" t="s">
        <v>184</v>
      </c>
      <c r="D16" s="155" t="s">
        <v>91</v>
      </c>
      <c r="E16" s="155" t="s">
        <v>92</v>
      </c>
      <c r="F16" s="155" t="s">
        <v>189</v>
      </c>
      <c r="G16" s="155" t="s">
        <v>190</v>
      </c>
      <c r="H16" s="157">
        <v>401100</v>
      </c>
      <c r="I16" s="157">
        <v>401100</v>
      </c>
      <c r="J16" s="157"/>
      <c r="K16" s="157"/>
      <c r="L16" s="157">
        <v>401100</v>
      </c>
      <c r="M16" s="155"/>
      <c r="N16" s="157"/>
      <c r="O16" s="157"/>
      <c r="P16" s="157"/>
      <c r="Q16" s="157"/>
      <c r="R16" s="157"/>
      <c r="S16" s="157"/>
      <c r="T16" s="157"/>
      <c r="U16" s="157"/>
      <c r="V16" s="157"/>
      <c r="W16" s="157"/>
    </row>
    <row r="17" ht="30" customHeight="1" outlineLevel="1" spans="1:23">
      <c r="A17" s="155" t="s">
        <v>46</v>
      </c>
      <c r="B17" s="155" t="s">
        <v>193</v>
      </c>
      <c r="C17" s="155" t="s">
        <v>194</v>
      </c>
      <c r="D17" s="155" t="s">
        <v>78</v>
      </c>
      <c r="E17" s="155" t="s">
        <v>79</v>
      </c>
      <c r="F17" s="155" t="s">
        <v>195</v>
      </c>
      <c r="G17" s="155" t="s">
        <v>194</v>
      </c>
      <c r="H17" s="157">
        <v>673111.68</v>
      </c>
      <c r="I17" s="157">
        <v>673111.68</v>
      </c>
      <c r="J17" s="157"/>
      <c r="K17" s="157"/>
      <c r="L17" s="157">
        <v>673111.68</v>
      </c>
      <c r="M17" s="155"/>
      <c r="N17" s="157"/>
      <c r="O17" s="157"/>
      <c r="P17" s="157"/>
      <c r="Q17" s="157"/>
      <c r="R17" s="157"/>
      <c r="S17" s="157"/>
      <c r="T17" s="157"/>
      <c r="U17" s="157"/>
      <c r="V17" s="157"/>
      <c r="W17" s="157"/>
    </row>
    <row r="18" ht="30" customHeight="1" outlineLevel="1" spans="1:23">
      <c r="A18" s="155" t="s">
        <v>46</v>
      </c>
      <c r="B18" s="155" t="s">
        <v>196</v>
      </c>
      <c r="C18" s="155" t="s">
        <v>197</v>
      </c>
      <c r="D18" s="155" t="s">
        <v>95</v>
      </c>
      <c r="E18" s="155" t="s">
        <v>96</v>
      </c>
      <c r="F18" s="155" t="s">
        <v>198</v>
      </c>
      <c r="G18" s="155" t="s">
        <v>197</v>
      </c>
      <c r="H18" s="157"/>
      <c r="I18" s="157"/>
      <c r="J18" s="157"/>
      <c r="K18" s="157"/>
      <c r="L18" s="157"/>
      <c r="M18" s="155"/>
      <c r="N18" s="157"/>
      <c r="O18" s="157"/>
      <c r="P18" s="157"/>
      <c r="Q18" s="157"/>
      <c r="R18" s="157"/>
      <c r="S18" s="157"/>
      <c r="T18" s="157"/>
      <c r="U18" s="157"/>
      <c r="V18" s="157"/>
      <c r="W18" s="157"/>
    </row>
    <row r="19" ht="30" customHeight="1" outlineLevel="1" spans="1:23">
      <c r="A19" s="155" t="s">
        <v>46</v>
      </c>
      <c r="B19" s="155" t="s">
        <v>196</v>
      </c>
      <c r="C19" s="155" t="s">
        <v>197</v>
      </c>
      <c r="D19" s="155" t="s">
        <v>97</v>
      </c>
      <c r="E19" s="155" t="s">
        <v>98</v>
      </c>
      <c r="F19" s="155" t="s">
        <v>198</v>
      </c>
      <c r="G19" s="155" t="s">
        <v>197</v>
      </c>
      <c r="H19" s="157">
        <v>315521.1</v>
      </c>
      <c r="I19" s="157">
        <v>315521.1</v>
      </c>
      <c r="J19" s="157"/>
      <c r="K19" s="157"/>
      <c r="L19" s="157">
        <v>315521.1</v>
      </c>
      <c r="M19" s="155"/>
      <c r="N19" s="157"/>
      <c r="O19" s="157"/>
      <c r="P19" s="157"/>
      <c r="Q19" s="157"/>
      <c r="R19" s="157"/>
      <c r="S19" s="157"/>
      <c r="T19" s="157"/>
      <c r="U19" s="157"/>
      <c r="V19" s="157"/>
      <c r="W19" s="157"/>
    </row>
    <row r="20" ht="30" customHeight="1" outlineLevel="1" spans="1:23">
      <c r="A20" s="155" t="s">
        <v>46</v>
      </c>
      <c r="B20" s="155" t="s">
        <v>199</v>
      </c>
      <c r="C20" s="155" t="s">
        <v>200</v>
      </c>
      <c r="D20" s="155" t="s">
        <v>99</v>
      </c>
      <c r="E20" s="155" t="s">
        <v>100</v>
      </c>
      <c r="F20" s="155" t="s">
        <v>201</v>
      </c>
      <c r="G20" s="155" t="s">
        <v>202</v>
      </c>
      <c r="H20" s="157">
        <v>17250</v>
      </c>
      <c r="I20" s="157">
        <v>17250</v>
      </c>
      <c r="J20" s="157"/>
      <c r="K20" s="157"/>
      <c r="L20" s="157">
        <v>17250</v>
      </c>
      <c r="M20" s="155"/>
      <c r="N20" s="157"/>
      <c r="O20" s="157"/>
      <c r="P20" s="157"/>
      <c r="Q20" s="157"/>
      <c r="R20" s="157"/>
      <c r="S20" s="157"/>
      <c r="T20" s="157"/>
      <c r="U20" s="157"/>
      <c r="V20" s="157"/>
      <c r="W20" s="157"/>
    </row>
    <row r="21" ht="30" customHeight="1" outlineLevel="1" spans="1:23">
      <c r="A21" s="155" t="s">
        <v>46</v>
      </c>
      <c r="B21" s="155" t="s">
        <v>203</v>
      </c>
      <c r="C21" s="155" t="s">
        <v>204</v>
      </c>
      <c r="D21" s="155" t="s">
        <v>99</v>
      </c>
      <c r="E21" s="155" t="s">
        <v>100</v>
      </c>
      <c r="F21" s="155" t="s">
        <v>201</v>
      </c>
      <c r="G21" s="155" t="s">
        <v>202</v>
      </c>
      <c r="H21" s="157">
        <v>16827.79</v>
      </c>
      <c r="I21" s="157">
        <v>16827.79</v>
      </c>
      <c r="J21" s="157"/>
      <c r="K21" s="157"/>
      <c r="L21" s="157">
        <v>16827.79</v>
      </c>
      <c r="M21" s="155"/>
      <c r="N21" s="157"/>
      <c r="O21" s="157"/>
      <c r="P21" s="157"/>
      <c r="Q21" s="157"/>
      <c r="R21" s="157"/>
      <c r="S21" s="157"/>
      <c r="T21" s="157"/>
      <c r="U21" s="157"/>
      <c r="V21" s="157"/>
      <c r="W21" s="157"/>
    </row>
    <row r="22" ht="30" customHeight="1" outlineLevel="1" spans="1:23">
      <c r="A22" s="155" t="s">
        <v>46</v>
      </c>
      <c r="B22" s="155" t="s">
        <v>205</v>
      </c>
      <c r="C22" s="155" t="s">
        <v>206</v>
      </c>
      <c r="D22" s="155" t="s">
        <v>99</v>
      </c>
      <c r="E22" s="155" t="s">
        <v>100</v>
      </c>
      <c r="F22" s="155" t="s">
        <v>201</v>
      </c>
      <c r="G22" s="155" t="s">
        <v>202</v>
      </c>
      <c r="H22" s="157">
        <v>16827.79</v>
      </c>
      <c r="I22" s="157">
        <v>16827.79</v>
      </c>
      <c r="J22" s="157"/>
      <c r="K22" s="157"/>
      <c r="L22" s="157">
        <v>16827.79</v>
      </c>
      <c r="M22" s="155"/>
      <c r="N22" s="157"/>
      <c r="O22" s="157"/>
      <c r="P22" s="157"/>
      <c r="Q22" s="157"/>
      <c r="R22" s="157"/>
      <c r="S22" s="157"/>
      <c r="T22" s="157"/>
      <c r="U22" s="157"/>
      <c r="V22" s="157"/>
      <c r="W22" s="157"/>
    </row>
    <row r="23" ht="30" customHeight="1" outlineLevel="1" spans="1:23">
      <c r="A23" s="155" t="s">
        <v>46</v>
      </c>
      <c r="B23" s="155" t="s">
        <v>207</v>
      </c>
      <c r="C23" s="155" t="s">
        <v>208</v>
      </c>
      <c r="D23" s="155" t="s">
        <v>82</v>
      </c>
      <c r="E23" s="155" t="s">
        <v>81</v>
      </c>
      <c r="F23" s="155" t="s">
        <v>201</v>
      </c>
      <c r="G23" s="155" t="s">
        <v>202</v>
      </c>
      <c r="H23" s="157">
        <v>28512.72</v>
      </c>
      <c r="I23" s="157">
        <v>28512.72</v>
      </c>
      <c r="J23" s="157"/>
      <c r="K23" s="157"/>
      <c r="L23" s="157">
        <v>28512.72</v>
      </c>
      <c r="M23" s="155"/>
      <c r="N23" s="157"/>
      <c r="O23" s="157"/>
      <c r="P23" s="157"/>
      <c r="Q23" s="157"/>
      <c r="R23" s="157"/>
      <c r="S23" s="157"/>
      <c r="T23" s="157"/>
      <c r="U23" s="157"/>
      <c r="V23" s="157"/>
      <c r="W23" s="157"/>
    </row>
    <row r="24" ht="30" customHeight="1" outlineLevel="1" spans="1:23">
      <c r="A24" s="155" t="s">
        <v>46</v>
      </c>
      <c r="B24" s="155" t="s">
        <v>209</v>
      </c>
      <c r="C24" s="155" t="s">
        <v>106</v>
      </c>
      <c r="D24" s="155" t="s">
        <v>105</v>
      </c>
      <c r="E24" s="155" t="s">
        <v>106</v>
      </c>
      <c r="F24" s="155" t="s">
        <v>210</v>
      </c>
      <c r="G24" s="155" t="s">
        <v>106</v>
      </c>
      <c r="H24" s="157">
        <v>504833.76</v>
      </c>
      <c r="I24" s="157">
        <v>504833.76</v>
      </c>
      <c r="J24" s="157"/>
      <c r="K24" s="157"/>
      <c r="L24" s="157">
        <v>504833.76</v>
      </c>
      <c r="M24" s="155"/>
      <c r="N24" s="157"/>
      <c r="O24" s="157"/>
      <c r="P24" s="157"/>
      <c r="Q24" s="157"/>
      <c r="R24" s="157"/>
      <c r="S24" s="157"/>
      <c r="T24" s="157"/>
      <c r="U24" s="157"/>
      <c r="V24" s="157"/>
      <c r="W24" s="157"/>
    </row>
    <row r="25" ht="50" customHeight="1" outlineLevel="1" spans="1:23">
      <c r="A25" s="155" t="s">
        <v>46</v>
      </c>
      <c r="B25" s="155" t="s">
        <v>211</v>
      </c>
      <c r="C25" s="155" t="s">
        <v>212</v>
      </c>
      <c r="D25" s="155" t="s">
        <v>91</v>
      </c>
      <c r="E25" s="155" t="s">
        <v>92</v>
      </c>
      <c r="F25" s="155" t="s">
        <v>201</v>
      </c>
      <c r="G25" s="155" t="s">
        <v>202</v>
      </c>
      <c r="H25" s="157">
        <v>490000</v>
      </c>
      <c r="I25" s="157"/>
      <c r="J25" s="157"/>
      <c r="K25" s="157"/>
      <c r="L25" s="157"/>
      <c r="M25" s="155"/>
      <c r="N25" s="157"/>
      <c r="O25" s="157"/>
      <c r="P25" s="157"/>
      <c r="Q25" s="157"/>
      <c r="R25" s="157">
        <v>490000</v>
      </c>
      <c r="S25" s="157">
        <v>490000</v>
      </c>
      <c r="T25" s="157"/>
      <c r="U25" s="157"/>
      <c r="V25" s="157"/>
      <c r="W25" s="157"/>
    </row>
    <row r="26" ht="50" customHeight="1" outlineLevel="1" spans="1:23">
      <c r="A26" s="155" t="s">
        <v>46</v>
      </c>
      <c r="B26" s="155" t="s">
        <v>213</v>
      </c>
      <c r="C26" s="155" t="s">
        <v>214</v>
      </c>
      <c r="D26" s="155" t="s">
        <v>91</v>
      </c>
      <c r="E26" s="155" t="s">
        <v>92</v>
      </c>
      <c r="F26" s="155" t="s">
        <v>215</v>
      </c>
      <c r="G26" s="155" t="s">
        <v>216</v>
      </c>
      <c r="H26" s="157">
        <v>1400000</v>
      </c>
      <c r="I26" s="157"/>
      <c r="J26" s="157"/>
      <c r="K26" s="157"/>
      <c r="L26" s="157"/>
      <c r="M26" s="155"/>
      <c r="N26" s="157"/>
      <c r="O26" s="157"/>
      <c r="P26" s="157"/>
      <c r="Q26" s="157"/>
      <c r="R26" s="157">
        <v>1400000</v>
      </c>
      <c r="S26" s="157">
        <v>1400000</v>
      </c>
      <c r="T26" s="157"/>
      <c r="U26" s="157"/>
      <c r="V26" s="157"/>
      <c r="W26" s="157"/>
    </row>
    <row r="27" ht="50" customHeight="1" outlineLevel="1" spans="1:23">
      <c r="A27" s="155" t="s">
        <v>46</v>
      </c>
      <c r="B27" s="155" t="s">
        <v>217</v>
      </c>
      <c r="C27" s="155" t="s">
        <v>218</v>
      </c>
      <c r="D27" s="155" t="s">
        <v>105</v>
      </c>
      <c r="E27" s="155" t="s">
        <v>106</v>
      </c>
      <c r="F27" s="155" t="s">
        <v>210</v>
      </c>
      <c r="G27" s="155" t="s">
        <v>106</v>
      </c>
      <c r="H27" s="157">
        <v>200000</v>
      </c>
      <c r="I27" s="157"/>
      <c r="J27" s="157"/>
      <c r="K27" s="157"/>
      <c r="L27" s="157"/>
      <c r="M27" s="155"/>
      <c r="N27" s="157"/>
      <c r="O27" s="157"/>
      <c r="P27" s="157"/>
      <c r="Q27" s="157"/>
      <c r="R27" s="157">
        <v>200000</v>
      </c>
      <c r="S27" s="157">
        <v>200000</v>
      </c>
      <c r="T27" s="157"/>
      <c r="U27" s="157"/>
      <c r="V27" s="157"/>
      <c r="W27" s="157"/>
    </row>
    <row r="28" ht="50" customHeight="1" outlineLevel="1" spans="1:23">
      <c r="A28" s="155" t="s">
        <v>46</v>
      </c>
      <c r="B28" s="155" t="s">
        <v>219</v>
      </c>
      <c r="C28" s="155" t="s">
        <v>220</v>
      </c>
      <c r="D28" s="155" t="s">
        <v>91</v>
      </c>
      <c r="E28" s="155" t="s">
        <v>92</v>
      </c>
      <c r="F28" s="155" t="s">
        <v>221</v>
      </c>
      <c r="G28" s="155" t="s">
        <v>222</v>
      </c>
      <c r="H28" s="157">
        <v>300000</v>
      </c>
      <c r="I28" s="157"/>
      <c r="J28" s="157"/>
      <c r="K28" s="157"/>
      <c r="L28" s="157"/>
      <c r="M28" s="155"/>
      <c r="N28" s="157"/>
      <c r="O28" s="157"/>
      <c r="P28" s="157"/>
      <c r="Q28" s="157"/>
      <c r="R28" s="157">
        <v>300000</v>
      </c>
      <c r="S28" s="157">
        <v>300000</v>
      </c>
      <c r="T28" s="157"/>
      <c r="U28" s="157"/>
      <c r="V28" s="157"/>
      <c r="W28" s="157"/>
    </row>
    <row r="29" ht="50" customHeight="1" outlineLevel="1" spans="1:23">
      <c r="A29" s="155" t="s">
        <v>46</v>
      </c>
      <c r="B29" s="155" t="s">
        <v>223</v>
      </c>
      <c r="C29" s="155" t="s">
        <v>224</v>
      </c>
      <c r="D29" s="155" t="s">
        <v>91</v>
      </c>
      <c r="E29" s="155" t="s">
        <v>92</v>
      </c>
      <c r="F29" s="155" t="s">
        <v>225</v>
      </c>
      <c r="G29" s="155" t="s">
        <v>226</v>
      </c>
      <c r="H29" s="157">
        <v>3000</v>
      </c>
      <c r="I29" s="157"/>
      <c r="J29" s="157"/>
      <c r="K29" s="157"/>
      <c r="L29" s="157"/>
      <c r="M29" s="155"/>
      <c r="N29" s="157"/>
      <c r="O29" s="157"/>
      <c r="P29" s="157"/>
      <c r="Q29" s="157"/>
      <c r="R29" s="157">
        <v>3000</v>
      </c>
      <c r="S29" s="157">
        <v>3000</v>
      </c>
      <c r="T29" s="157"/>
      <c r="U29" s="157"/>
      <c r="V29" s="157"/>
      <c r="W29" s="157"/>
    </row>
    <row r="30" ht="50" customHeight="1" outlineLevel="1" spans="1:23">
      <c r="A30" s="155" t="s">
        <v>46</v>
      </c>
      <c r="B30" s="155" t="s">
        <v>227</v>
      </c>
      <c r="C30" s="155" t="s">
        <v>228</v>
      </c>
      <c r="D30" s="155" t="s">
        <v>91</v>
      </c>
      <c r="E30" s="155" t="s">
        <v>92</v>
      </c>
      <c r="F30" s="155" t="s">
        <v>189</v>
      </c>
      <c r="G30" s="155" t="s">
        <v>190</v>
      </c>
      <c r="H30" s="157">
        <v>480000</v>
      </c>
      <c r="I30" s="157"/>
      <c r="J30" s="157"/>
      <c r="K30" s="157"/>
      <c r="L30" s="157"/>
      <c r="M30" s="155"/>
      <c r="N30" s="157"/>
      <c r="O30" s="157"/>
      <c r="P30" s="157"/>
      <c r="Q30" s="157"/>
      <c r="R30" s="157">
        <v>480000</v>
      </c>
      <c r="S30" s="157">
        <v>480000</v>
      </c>
      <c r="T30" s="157"/>
      <c r="U30" s="157"/>
      <c r="V30" s="157"/>
      <c r="W30" s="157"/>
    </row>
    <row r="31" ht="50" customHeight="1" spans="1:23">
      <c r="A31" s="162" t="s">
        <v>30</v>
      </c>
      <c r="B31" s="162"/>
      <c r="C31" s="162"/>
      <c r="D31" s="162"/>
      <c r="E31" s="162"/>
      <c r="F31" s="162"/>
      <c r="G31" s="162"/>
      <c r="H31" s="157">
        <v>8788873.84</v>
      </c>
      <c r="I31" s="157">
        <v>5915873.84</v>
      </c>
      <c r="J31" s="157"/>
      <c r="K31" s="157"/>
      <c r="L31" s="157">
        <v>5915873.84</v>
      </c>
      <c r="M31" s="157"/>
      <c r="N31" s="157"/>
      <c r="O31" s="157"/>
      <c r="P31" s="157"/>
      <c r="Q31" s="157"/>
      <c r="R31" s="157">
        <v>2873000</v>
      </c>
      <c r="S31" s="157">
        <v>2873000</v>
      </c>
      <c r="T31" s="157"/>
      <c r="U31" s="157"/>
      <c r="V31" s="157"/>
      <c r="W31" s="157"/>
    </row>
  </sheetData>
  <mergeCells count="32">
    <mergeCell ref="T1:W1"/>
    <mergeCell ref="A2:W2"/>
    <mergeCell ref="A3:G3"/>
    <mergeCell ref="T3:W3"/>
    <mergeCell ref="H4:W4"/>
    <mergeCell ref="I5:M5"/>
    <mergeCell ref="N5:P5"/>
    <mergeCell ref="R5:W5"/>
    <mergeCell ref="A31:G31"/>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554861111111111" right="0.357638888888889" top="0.60625" bottom="0.60625" header="0.5" footer="0.5"/>
  <pageSetup paperSize="9" scale="70" fitToWidth="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37"/>
  <sheetViews>
    <sheetView showZeros="0" topLeftCell="A31" workbookViewId="0">
      <selection activeCell="Y10" sqref="Y10"/>
    </sheetView>
  </sheetViews>
  <sheetFormatPr defaultColWidth="10.2818181818182" defaultRowHeight="15" customHeight="1"/>
  <cols>
    <col min="1" max="1" width="4.42727272727273" customWidth="1"/>
    <col min="2" max="2" width="7.70909090909091" customWidth="1"/>
    <col min="3" max="3" width="9.85454545454546" customWidth="1"/>
    <col min="4" max="4" width="8.57272727272727" customWidth="1"/>
    <col min="5" max="5" width="6" customWidth="1"/>
    <col min="6" max="6" width="6.14545454545455" customWidth="1"/>
    <col min="7" max="7" width="5.28181818181818" customWidth="1"/>
    <col min="8" max="8" width="5.85454545454545" customWidth="1"/>
    <col min="9" max="9" width="11.8545454545455" customWidth="1"/>
    <col min="10" max="10" width="8.57272727272727" customWidth="1"/>
    <col min="11" max="11" width="8.14545454545454" customWidth="1"/>
    <col min="12" max="12" width="4.57272727272727" customWidth="1"/>
    <col min="13" max="13" width="4.42727272727273" customWidth="1"/>
    <col min="14" max="14" width="3.85454545454545" customWidth="1"/>
    <col min="15" max="16" width="3.57272727272727" customWidth="1"/>
    <col min="17" max="17" width="4.14545454545455" customWidth="1"/>
    <col min="18" max="19" width="11" customWidth="1"/>
    <col min="20" max="20" width="4" customWidth="1"/>
    <col min="21" max="21" width="4.14545454545455" customWidth="1"/>
    <col min="22" max="22" width="3.85454545454545" customWidth="1"/>
    <col min="23" max="23" width="3.57272727272727" customWidth="1"/>
  </cols>
  <sheetData>
    <row r="1" ht="18.75" customHeight="1" spans="1:23">
      <c r="A1" s="151" t="s">
        <v>229</v>
      </c>
      <c r="B1" s="151"/>
      <c r="C1" s="151"/>
      <c r="D1" s="151"/>
      <c r="E1" s="151"/>
      <c r="F1" s="151"/>
      <c r="G1" s="151"/>
      <c r="H1" s="151"/>
      <c r="I1" s="151"/>
      <c r="J1" s="151"/>
      <c r="K1" s="151"/>
      <c r="L1" s="151"/>
      <c r="M1" s="151"/>
      <c r="N1" s="151"/>
      <c r="O1" s="151"/>
      <c r="P1" s="151"/>
      <c r="Q1" s="151"/>
      <c r="R1" s="151"/>
      <c r="S1" s="151"/>
      <c r="T1" s="151"/>
      <c r="U1" s="151"/>
      <c r="V1" s="151"/>
      <c r="W1" s="151"/>
    </row>
    <row r="2" ht="26.25" customHeight="1" spans="1:23">
      <c r="A2" s="147" t="s">
        <v>230</v>
      </c>
      <c r="B2" s="147"/>
      <c r="C2" s="147" t="s">
        <v>59</v>
      </c>
      <c r="D2" s="147"/>
      <c r="E2" s="147"/>
      <c r="F2" s="147"/>
      <c r="G2" s="147"/>
      <c r="H2" s="147"/>
      <c r="I2" s="147"/>
      <c r="J2" s="147"/>
      <c r="K2" s="147"/>
      <c r="L2" s="147"/>
      <c r="M2" s="147"/>
      <c r="N2" s="147"/>
      <c r="O2" s="147"/>
      <c r="P2" s="147"/>
      <c r="Q2" s="147"/>
      <c r="R2" s="147"/>
      <c r="S2" s="147"/>
      <c r="T2" s="147"/>
      <c r="U2" s="147"/>
      <c r="V2" s="147"/>
      <c r="W2" s="147"/>
    </row>
    <row r="3" ht="18.75" customHeight="1" spans="1:23">
      <c r="A3" s="152" t="str">
        <f>"单位名称："&amp;"梁河县妇幼保健院"</f>
        <v>单位名称：梁河县妇幼保健院</v>
      </c>
      <c r="B3" s="152"/>
      <c r="C3" s="152"/>
      <c r="D3" s="152"/>
      <c r="E3" s="152"/>
      <c r="F3" s="152"/>
      <c r="G3" s="152"/>
      <c r="H3" s="153"/>
      <c r="I3" s="153"/>
      <c r="J3" s="153"/>
      <c r="K3" s="153"/>
      <c r="L3" s="153"/>
      <c r="M3" s="153"/>
      <c r="N3" s="153"/>
      <c r="O3" s="153"/>
      <c r="P3" s="153"/>
      <c r="Q3" s="153"/>
      <c r="R3" s="153"/>
      <c r="S3" s="153"/>
      <c r="T3" s="158" t="s">
        <v>27</v>
      </c>
      <c r="U3" s="158"/>
      <c r="V3" s="153"/>
      <c r="W3" s="158"/>
    </row>
    <row r="4" ht="26.25" customHeight="1" spans="1:23">
      <c r="A4" s="154" t="s">
        <v>231</v>
      </c>
      <c r="B4" s="154" t="s">
        <v>161</v>
      </c>
      <c r="C4" s="154" t="s">
        <v>162</v>
      </c>
      <c r="D4" s="154" t="s">
        <v>232</v>
      </c>
      <c r="E4" s="154" t="s">
        <v>163</v>
      </c>
      <c r="F4" s="154" t="s">
        <v>164</v>
      </c>
      <c r="G4" s="154" t="s">
        <v>233</v>
      </c>
      <c r="H4" s="154" t="s">
        <v>234</v>
      </c>
      <c r="I4" s="154" t="s">
        <v>30</v>
      </c>
      <c r="J4" s="154" t="s">
        <v>235</v>
      </c>
      <c r="K4" s="154"/>
      <c r="L4" s="154"/>
      <c r="M4" s="154"/>
      <c r="N4" s="154" t="s">
        <v>173</v>
      </c>
      <c r="O4" s="154"/>
      <c r="P4" s="154"/>
      <c r="Q4" s="154" t="s">
        <v>37</v>
      </c>
      <c r="R4" s="154" t="s">
        <v>51</v>
      </c>
      <c r="S4" s="154"/>
      <c r="T4" s="154"/>
      <c r="U4" s="154"/>
      <c r="V4" s="154"/>
      <c r="W4" s="154"/>
    </row>
    <row r="5" ht="26.25" customHeight="1" spans="1:23">
      <c r="A5" s="154"/>
      <c r="B5" s="154"/>
      <c r="C5" s="154"/>
      <c r="D5" s="154"/>
      <c r="E5" s="154"/>
      <c r="F5" s="154"/>
      <c r="G5" s="154"/>
      <c r="H5" s="154"/>
      <c r="I5" s="154"/>
      <c r="J5" s="154" t="s">
        <v>34</v>
      </c>
      <c r="K5" s="154"/>
      <c r="L5" s="154" t="s">
        <v>35</v>
      </c>
      <c r="M5" s="154" t="s">
        <v>36</v>
      </c>
      <c r="N5" s="154" t="s">
        <v>34</v>
      </c>
      <c r="O5" s="154" t="s">
        <v>35</v>
      </c>
      <c r="P5" s="154" t="s">
        <v>36</v>
      </c>
      <c r="Q5" s="154"/>
      <c r="R5" s="154" t="s">
        <v>33</v>
      </c>
      <c r="S5" s="154" t="s">
        <v>40</v>
      </c>
      <c r="T5" s="154" t="s">
        <v>41</v>
      </c>
      <c r="U5" s="154" t="s">
        <v>42</v>
      </c>
      <c r="V5" s="154" t="s">
        <v>43</v>
      </c>
      <c r="W5" s="154" t="s">
        <v>44</v>
      </c>
    </row>
    <row r="6" ht="66" customHeight="1" spans="1:23">
      <c r="A6" s="154"/>
      <c r="B6" s="154"/>
      <c r="C6" s="154"/>
      <c r="D6" s="154"/>
      <c r="E6" s="154"/>
      <c r="F6" s="154"/>
      <c r="G6" s="154"/>
      <c r="H6" s="154"/>
      <c r="I6" s="154"/>
      <c r="J6" s="154" t="s">
        <v>33</v>
      </c>
      <c r="K6" s="154" t="s">
        <v>236</v>
      </c>
      <c r="L6" s="154"/>
      <c r="M6" s="154"/>
      <c r="N6" s="154"/>
      <c r="O6" s="154"/>
      <c r="P6" s="154"/>
      <c r="Q6" s="154"/>
      <c r="R6" s="154"/>
      <c r="S6" s="154"/>
      <c r="T6" s="154"/>
      <c r="U6" s="154"/>
      <c r="V6" s="154"/>
      <c r="W6" s="154"/>
    </row>
    <row r="7" ht="18.75" customHeight="1" spans="1:23">
      <c r="A7" s="154" t="s">
        <v>59</v>
      </c>
      <c r="B7" s="154" t="s">
        <v>60</v>
      </c>
      <c r="C7" s="154" t="s">
        <v>61</v>
      </c>
      <c r="D7" s="154" t="s">
        <v>62</v>
      </c>
      <c r="E7" s="154" t="s">
        <v>63</v>
      </c>
      <c r="F7" s="154" t="s">
        <v>64</v>
      </c>
      <c r="G7" s="154" t="s">
        <v>65</v>
      </c>
      <c r="H7" s="154" t="s">
        <v>66</v>
      </c>
      <c r="I7" s="154" t="s">
        <v>67</v>
      </c>
      <c r="J7" s="154" t="s">
        <v>68</v>
      </c>
      <c r="K7" s="154" t="s">
        <v>69</v>
      </c>
      <c r="L7" s="154" t="s">
        <v>70</v>
      </c>
      <c r="M7" s="154" t="s">
        <v>71</v>
      </c>
      <c r="N7" s="154" t="s">
        <v>72</v>
      </c>
      <c r="O7" s="154" t="s">
        <v>73</v>
      </c>
      <c r="P7" s="154" t="s">
        <v>175</v>
      </c>
      <c r="Q7" s="154" t="s">
        <v>176</v>
      </c>
      <c r="R7" s="154" t="s">
        <v>177</v>
      </c>
      <c r="S7" s="154" t="s">
        <v>178</v>
      </c>
      <c r="T7" s="154" t="s">
        <v>179</v>
      </c>
      <c r="U7" s="154" t="s">
        <v>180</v>
      </c>
      <c r="V7" s="154" t="s">
        <v>181</v>
      </c>
      <c r="W7" s="154" t="s">
        <v>182</v>
      </c>
    </row>
    <row r="8" ht="45" customHeight="1" spans="1:23">
      <c r="A8" s="155"/>
      <c r="B8" s="155"/>
      <c r="C8" s="155" t="s">
        <v>237</v>
      </c>
      <c r="D8" s="155"/>
      <c r="E8" s="155"/>
      <c r="F8" s="155"/>
      <c r="G8" s="155"/>
      <c r="H8" s="155"/>
      <c r="I8" s="157">
        <v>6127000</v>
      </c>
      <c r="J8" s="157"/>
      <c r="K8" s="157"/>
      <c r="L8" s="157"/>
      <c r="M8" s="157"/>
      <c r="N8" s="157"/>
      <c r="O8" s="157"/>
      <c r="P8" s="157"/>
      <c r="Q8" s="157"/>
      <c r="R8" s="157">
        <v>6127000</v>
      </c>
      <c r="S8" s="157">
        <v>6127000</v>
      </c>
      <c r="T8" s="157"/>
      <c r="U8" s="157"/>
      <c r="V8" s="157"/>
      <c r="W8" s="157"/>
    </row>
    <row r="9" ht="47" customHeight="1" outlineLevel="1" spans="1:23">
      <c r="A9" s="155" t="s">
        <v>238</v>
      </c>
      <c r="B9" s="155" t="s">
        <v>239</v>
      </c>
      <c r="C9" s="155" t="s">
        <v>237</v>
      </c>
      <c r="D9" s="155" t="s">
        <v>46</v>
      </c>
      <c r="E9" s="155" t="s">
        <v>91</v>
      </c>
      <c r="F9" s="155" t="s">
        <v>92</v>
      </c>
      <c r="G9" s="155" t="s">
        <v>240</v>
      </c>
      <c r="H9" s="155" t="s">
        <v>241</v>
      </c>
      <c r="I9" s="157">
        <v>1060</v>
      </c>
      <c r="J9" s="157"/>
      <c r="K9" s="157"/>
      <c r="L9" s="157"/>
      <c r="M9" s="157"/>
      <c r="N9" s="157"/>
      <c r="O9" s="157"/>
      <c r="P9" s="157"/>
      <c r="Q9" s="157"/>
      <c r="R9" s="157">
        <v>1060</v>
      </c>
      <c r="S9" s="157">
        <v>1060</v>
      </c>
      <c r="T9" s="157"/>
      <c r="U9" s="157"/>
      <c r="V9" s="157"/>
      <c r="W9" s="157"/>
    </row>
    <row r="10" ht="48" customHeight="1" outlineLevel="1" spans="1:23">
      <c r="A10" s="155" t="s">
        <v>238</v>
      </c>
      <c r="B10" s="155" t="s">
        <v>239</v>
      </c>
      <c r="C10" s="155" t="s">
        <v>237</v>
      </c>
      <c r="D10" s="155" t="s">
        <v>46</v>
      </c>
      <c r="E10" s="155" t="s">
        <v>91</v>
      </c>
      <c r="F10" s="155" t="s">
        <v>92</v>
      </c>
      <c r="G10" s="155" t="s">
        <v>240</v>
      </c>
      <c r="H10" s="155" t="s">
        <v>241</v>
      </c>
      <c r="I10" s="157">
        <v>149810</v>
      </c>
      <c r="J10" s="157"/>
      <c r="K10" s="157"/>
      <c r="L10" s="157"/>
      <c r="M10" s="157"/>
      <c r="N10" s="155"/>
      <c r="O10" s="155"/>
      <c r="P10" s="155"/>
      <c r="Q10" s="157"/>
      <c r="R10" s="157">
        <v>149810</v>
      </c>
      <c r="S10" s="157">
        <v>149810</v>
      </c>
      <c r="T10" s="157"/>
      <c r="U10" s="157"/>
      <c r="V10" s="157"/>
      <c r="W10" s="157"/>
    </row>
    <row r="11" ht="49" customHeight="1" outlineLevel="1" spans="1:23">
      <c r="A11" s="155" t="s">
        <v>238</v>
      </c>
      <c r="B11" s="155" t="s">
        <v>239</v>
      </c>
      <c r="C11" s="155" t="s">
        <v>237</v>
      </c>
      <c r="D11" s="155" t="s">
        <v>46</v>
      </c>
      <c r="E11" s="155" t="s">
        <v>91</v>
      </c>
      <c r="F11" s="155" t="s">
        <v>92</v>
      </c>
      <c r="G11" s="155" t="s">
        <v>240</v>
      </c>
      <c r="H11" s="155" t="s">
        <v>241</v>
      </c>
      <c r="I11" s="157">
        <v>7000</v>
      </c>
      <c r="J11" s="157"/>
      <c r="K11" s="157"/>
      <c r="L11" s="157"/>
      <c r="M11" s="157"/>
      <c r="N11" s="155"/>
      <c r="O11" s="155"/>
      <c r="P11" s="155"/>
      <c r="Q11" s="157"/>
      <c r="R11" s="157">
        <v>7000</v>
      </c>
      <c r="S11" s="157">
        <v>7000</v>
      </c>
      <c r="T11" s="157"/>
      <c r="U11" s="157"/>
      <c r="V11" s="157"/>
      <c r="W11" s="157"/>
    </row>
    <row r="12" ht="50" customHeight="1" outlineLevel="1" spans="1:23">
      <c r="A12" s="155" t="s">
        <v>238</v>
      </c>
      <c r="B12" s="155" t="s">
        <v>239</v>
      </c>
      <c r="C12" s="155" t="s">
        <v>237</v>
      </c>
      <c r="D12" s="155" t="s">
        <v>46</v>
      </c>
      <c r="E12" s="155" t="s">
        <v>91</v>
      </c>
      <c r="F12" s="155" t="s">
        <v>92</v>
      </c>
      <c r="G12" s="155" t="s">
        <v>242</v>
      </c>
      <c r="H12" s="155" t="s">
        <v>243</v>
      </c>
      <c r="I12" s="157">
        <v>2000</v>
      </c>
      <c r="J12" s="157"/>
      <c r="K12" s="157"/>
      <c r="L12" s="157"/>
      <c r="M12" s="157"/>
      <c r="N12" s="155"/>
      <c r="O12" s="155"/>
      <c r="P12" s="155"/>
      <c r="Q12" s="157"/>
      <c r="R12" s="157">
        <v>2000</v>
      </c>
      <c r="S12" s="157">
        <v>2000</v>
      </c>
      <c r="T12" s="157"/>
      <c r="U12" s="157"/>
      <c r="V12" s="157"/>
      <c r="W12" s="157"/>
    </row>
    <row r="13" ht="50" customHeight="1" outlineLevel="1" spans="1:23">
      <c r="A13" s="155" t="s">
        <v>238</v>
      </c>
      <c r="B13" s="155" t="s">
        <v>239</v>
      </c>
      <c r="C13" s="155" t="s">
        <v>237</v>
      </c>
      <c r="D13" s="155" t="s">
        <v>46</v>
      </c>
      <c r="E13" s="155" t="s">
        <v>91</v>
      </c>
      <c r="F13" s="155" t="s">
        <v>92</v>
      </c>
      <c r="G13" s="155" t="s">
        <v>244</v>
      </c>
      <c r="H13" s="155" t="s">
        <v>245</v>
      </c>
      <c r="I13" s="157">
        <v>48000</v>
      </c>
      <c r="J13" s="157"/>
      <c r="K13" s="157"/>
      <c r="L13" s="157"/>
      <c r="M13" s="157"/>
      <c r="N13" s="155"/>
      <c r="O13" s="155"/>
      <c r="P13" s="155"/>
      <c r="Q13" s="157"/>
      <c r="R13" s="157">
        <v>48000</v>
      </c>
      <c r="S13" s="157">
        <v>48000</v>
      </c>
      <c r="T13" s="157"/>
      <c r="U13" s="157"/>
      <c r="V13" s="157"/>
      <c r="W13" s="157"/>
    </row>
    <row r="14" ht="52.5" customHeight="1" outlineLevel="1" spans="1:23">
      <c r="A14" s="155" t="s">
        <v>238</v>
      </c>
      <c r="B14" s="155" t="s">
        <v>239</v>
      </c>
      <c r="C14" s="155" t="s">
        <v>237</v>
      </c>
      <c r="D14" s="155" t="s">
        <v>46</v>
      </c>
      <c r="E14" s="155" t="s">
        <v>91</v>
      </c>
      <c r="F14" s="155" t="s">
        <v>92</v>
      </c>
      <c r="G14" s="155" t="s">
        <v>246</v>
      </c>
      <c r="H14" s="155" t="s">
        <v>247</v>
      </c>
      <c r="I14" s="157">
        <v>78000</v>
      </c>
      <c r="J14" s="157"/>
      <c r="K14" s="157"/>
      <c r="L14" s="157"/>
      <c r="M14" s="157"/>
      <c r="N14" s="155"/>
      <c r="O14" s="155"/>
      <c r="P14" s="155"/>
      <c r="Q14" s="157"/>
      <c r="R14" s="157">
        <v>78000</v>
      </c>
      <c r="S14" s="157">
        <v>78000</v>
      </c>
      <c r="T14" s="157"/>
      <c r="U14" s="157"/>
      <c r="V14" s="157"/>
      <c r="W14" s="157"/>
    </row>
    <row r="15" ht="49" customHeight="1" outlineLevel="1" spans="1:23">
      <c r="A15" s="155" t="s">
        <v>238</v>
      </c>
      <c r="B15" s="155" t="s">
        <v>239</v>
      </c>
      <c r="C15" s="155" t="s">
        <v>237</v>
      </c>
      <c r="D15" s="155" t="s">
        <v>46</v>
      </c>
      <c r="E15" s="155" t="s">
        <v>91</v>
      </c>
      <c r="F15" s="155" t="s">
        <v>92</v>
      </c>
      <c r="G15" s="155" t="s">
        <v>248</v>
      </c>
      <c r="H15" s="155" t="s">
        <v>249</v>
      </c>
      <c r="I15" s="157">
        <v>170000</v>
      </c>
      <c r="J15" s="157"/>
      <c r="K15" s="157"/>
      <c r="L15" s="157"/>
      <c r="M15" s="157"/>
      <c r="N15" s="155"/>
      <c r="O15" s="155"/>
      <c r="P15" s="155"/>
      <c r="Q15" s="157"/>
      <c r="R15" s="157">
        <v>170000</v>
      </c>
      <c r="S15" s="157">
        <v>170000</v>
      </c>
      <c r="T15" s="157"/>
      <c r="U15" s="157"/>
      <c r="V15" s="157"/>
      <c r="W15" s="157"/>
    </row>
    <row r="16" ht="48" customHeight="1" outlineLevel="1" spans="1:23">
      <c r="A16" s="155" t="s">
        <v>238</v>
      </c>
      <c r="B16" s="155" t="s">
        <v>239</v>
      </c>
      <c r="C16" s="155" t="s">
        <v>237</v>
      </c>
      <c r="D16" s="155" t="s">
        <v>46</v>
      </c>
      <c r="E16" s="155" t="s">
        <v>91</v>
      </c>
      <c r="F16" s="155" t="s">
        <v>92</v>
      </c>
      <c r="G16" s="155" t="s">
        <v>250</v>
      </c>
      <c r="H16" s="155" t="s">
        <v>251</v>
      </c>
      <c r="I16" s="157">
        <v>130000</v>
      </c>
      <c r="J16" s="157"/>
      <c r="K16" s="157"/>
      <c r="L16" s="157"/>
      <c r="M16" s="157"/>
      <c r="N16" s="155"/>
      <c r="O16" s="155"/>
      <c r="P16" s="155"/>
      <c r="Q16" s="157"/>
      <c r="R16" s="157">
        <v>130000</v>
      </c>
      <c r="S16" s="157">
        <v>130000</v>
      </c>
      <c r="T16" s="157"/>
      <c r="U16" s="157"/>
      <c r="V16" s="157"/>
      <c r="W16" s="157"/>
    </row>
    <row r="17" ht="50" customHeight="1" outlineLevel="1" spans="1:23">
      <c r="A17" s="155" t="s">
        <v>238</v>
      </c>
      <c r="B17" s="155" t="s">
        <v>239</v>
      </c>
      <c r="C17" s="155" t="s">
        <v>237</v>
      </c>
      <c r="D17" s="155" t="s">
        <v>46</v>
      </c>
      <c r="E17" s="155" t="s">
        <v>91</v>
      </c>
      <c r="F17" s="155" t="s">
        <v>92</v>
      </c>
      <c r="G17" s="155" t="s">
        <v>252</v>
      </c>
      <c r="H17" s="155" t="s">
        <v>253</v>
      </c>
      <c r="I17" s="157">
        <v>60000</v>
      </c>
      <c r="J17" s="157"/>
      <c r="K17" s="157"/>
      <c r="L17" s="157"/>
      <c r="M17" s="157"/>
      <c r="N17" s="155"/>
      <c r="O17" s="155"/>
      <c r="P17" s="155"/>
      <c r="Q17" s="157"/>
      <c r="R17" s="157">
        <v>60000</v>
      </c>
      <c r="S17" s="157">
        <v>60000</v>
      </c>
      <c r="T17" s="157"/>
      <c r="U17" s="157"/>
      <c r="V17" s="157"/>
      <c r="W17" s="157"/>
    </row>
    <row r="18" ht="48" customHeight="1" outlineLevel="1" spans="1:23">
      <c r="A18" s="155" t="s">
        <v>238</v>
      </c>
      <c r="B18" s="155" t="s">
        <v>239</v>
      </c>
      <c r="C18" s="155" t="s">
        <v>237</v>
      </c>
      <c r="D18" s="155" t="s">
        <v>46</v>
      </c>
      <c r="E18" s="155" t="s">
        <v>91</v>
      </c>
      <c r="F18" s="155" t="s">
        <v>92</v>
      </c>
      <c r="G18" s="155" t="s">
        <v>252</v>
      </c>
      <c r="H18" s="155" t="s">
        <v>253</v>
      </c>
      <c r="I18" s="157">
        <v>400000</v>
      </c>
      <c r="J18" s="157"/>
      <c r="K18" s="157"/>
      <c r="L18" s="157"/>
      <c r="M18" s="157"/>
      <c r="N18" s="155"/>
      <c r="O18" s="155"/>
      <c r="P18" s="155"/>
      <c r="Q18" s="157"/>
      <c r="R18" s="157">
        <v>400000</v>
      </c>
      <c r="S18" s="157">
        <v>400000</v>
      </c>
      <c r="T18" s="157"/>
      <c r="U18" s="157"/>
      <c r="V18" s="157"/>
      <c r="W18" s="157"/>
    </row>
    <row r="19" ht="49" customHeight="1" outlineLevel="1" spans="1:23">
      <c r="A19" s="155" t="s">
        <v>238</v>
      </c>
      <c r="B19" s="155" t="s">
        <v>239</v>
      </c>
      <c r="C19" s="155" t="s">
        <v>237</v>
      </c>
      <c r="D19" s="155" t="s">
        <v>46</v>
      </c>
      <c r="E19" s="155" t="s">
        <v>91</v>
      </c>
      <c r="F19" s="155" t="s">
        <v>92</v>
      </c>
      <c r="G19" s="155" t="s">
        <v>254</v>
      </c>
      <c r="H19" s="155" t="s">
        <v>255</v>
      </c>
      <c r="I19" s="157">
        <v>100000</v>
      </c>
      <c r="J19" s="157"/>
      <c r="K19" s="157"/>
      <c r="L19" s="157"/>
      <c r="M19" s="157"/>
      <c r="N19" s="155"/>
      <c r="O19" s="155"/>
      <c r="P19" s="155"/>
      <c r="Q19" s="157"/>
      <c r="R19" s="157">
        <v>100000</v>
      </c>
      <c r="S19" s="157">
        <v>100000</v>
      </c>
      <c r="T19" s="157"/>
      <c r="U19" s="157"/>
      <c r="V19" s="157"/>
      <c r="W19" s="157"/>
    </row>
    <row r="20" ht="48" customHeight="1" outlineLevel="1" spans="1:23">
      <c r="A20" s="155" t="s">
        <v>238</v>
      </c>
      <c r="B20" s="155" t="s">
        <v>239</v>
      </c>
      <c r="C20" s="155" t="s">
        <v>237</v>
      </c>
      <c r="D20" s="155" t="s">
        <v>46</v>
      </c>
      <c r="E20" s="155" t="s">
        <v>91</v>
      </c>
      <c r="F20" s="155" t="s">
        <v>92</v>
      </c>
      <c r="G20" s="155" t="s">
        <v>256</v>
      </c>
      <c r="H20" s="155" t="s">
        <v>154</v>
      </c>
      <c r="I20" s="157">
        <v>4000</v>
      </c>
      <c r="J20" s="157"/>
      <c r="K20" s="157"/>
      <c r="L20" s="157"/>
      <c r="M20" s="157"/>
      <c r="N20" s="155"/>
      <c r="O20" s="155"/>
      <c r="P20" s="155"/>
      <c r="Q20" s="157"/>
      <c r="R20" s="157">
        <v>4000</v>
      </c>
      <c r="S20" s="157">
        <v>4000</v>
      </c>
      <c r="T20" s="157"/>
      <c r="U20" s="157"/>
      <c r="V20" s="157"/>
      <c r="W20" s="157"/>
    </row>
    <row r="21" ht="49" customHeight="1" outlineLevel="1" spans="1:23">
      <c r="A21" s="155" t="s">
        <v>238</v>
      </c>
      <c r="B21" s="155" t="s">
        <v>239</v>
      </c>
      <c r="C21" s="155" t="s">
        <v>237</v>
      </c>
      <c r="D21" s="155" t="s">
        <v>46</v>
      </c>
      <c r="E21" s="155" t="s">
        <v>91</v>
      </c>
      <c r="F21" s="155" t="s">
        <v>92</v>
      </c>
      <c r="G21" s="155" t="s">
        <v>257</v>
      </c>
      <c r="H21" s="155" t="s">
        <v>258</v>
      </c>
      <c r="I21" s="157">
        <v>50000</v>
      </c>
      <c r="J21" s="157"/>
      <c r="K21" s="157"/>
      <c r="L21" s="157"/>
      <c r="M21" s="157"/>
      <c r="N21" s="155"/>
      <c r="O21" s="155"/>
      <c r="P21" s="155"/>
      <c r="Q21" s="157"/>
      <c r="R21" s="157">
        <v>50000</v>
      </c>
      <c r="S21" s="157">
        <v>50000</v>
      </c>
      <c r="T21" s="157"/>
      <c r="U21" s="157"/>
      <c r="V21" s="157"/>
      <c r="W21" s="157"/>
    </row>
    <row r="22" ht="47" customHeight="1" outlineLevel="1" spans="1:23">
      <c r="A22" s="155" t="s">
        <v>238</v>
      </c>
      <c r="B22" s="155" t="s">
        <v>239</v>
      </c>
      <c r="C22" s="155" t="s">
        <v>237</v>
      </c>
      <c r="D22" s="155" t="s">
        <v>46</v>
      </c>
      <c r="E22" s="155" t="s">
        <v>91</v>
      </c>
      <c r="F22" s="155" t="s">
        <v>92</v>
      </c>
      <c r="G22" s="155" t="s">
        <v>257</v>
      </c>
      <c r="H22" s="155" t="s">
        <v>258</v>
      </c>
      <c r="I22" s="157">
        <v>1500000</v>
      </c>
      <c r="J22" s="157"/>
      <c r="K22" s="157"/>
      <c r="L22" s="157"/>
      <c r="M22" s="157"/>
      <c r="N22" s="155"/>
      <c r="O22" s="155"/>
      <c r="P22" s="155"/>
      <c r="Q22" s="157"/>
      <c r="R22" s="157">
        <v>1500000</v>
      </c>
      <c r="S22" s="157">
        <v>1500000</v>
      </c>
      <c r="T22" s="157"/>
      <c r="U22" s="157"/>
      <c r="V22" s="157"/>
      <c r="W22" s="157"/>
    </row>
    <row r="23" ht="48" customHeight="1" outlineLevel="1" spans="1:23">
      <c r="A23" s="155" t="s">
        <v>238</v>
      </c>
      <c r="B23" s="155" t="s">
        <v>239</v>
      </c>
      <c r="C23" s="155" t="s">
        <v>237</v>
      </c>
      <c r="D23" s="155" t="s">
        <v>46</v>
      </c>
      <c r="E23" s="155" t="s">
        <v>91</v>
      </c>
      <c r="F23" s="155" t="s">
        <v>92</v>
      </c>
      <c r="G23" s="155" t="s">
        <v>259</v>
      </c>
      <c r="H23" s="155" t="s">
        <v>260</v>
      </c>
      <c r="I23" s="157">
        <v>40000</v>
      </c>
      <c r="J23" s="157"/>
      <c r="K23" s="157"/>
      <c r="L23" s="157"/>
      <c r="M23" s="157"/>
      <c r="N23" s="155"/>
      <c r="O23" s="155"/>
      <c r="P23" s="155"/>
      <c r="Q23" s="157"/>
      <c r="R23" s="157">
        <v>40000</v>
      </c>
      <c r="S23" s="157">
        <v>40000</v>
      </c>
      <c r="T23" s="157"/>
      <c r="U23" s="157"/>
      <c r="V23" s="157"/>
      <c r="W23" s="157"/>
    </row>
    <row r="24" ht="50" customHeight="1" outlineLevel="1" spans="1:23">
      <c r="A24" s="155" t="s">
        <v>238</v>
      </c>
      <c r="B24" s="155" t="s">
        <v>239</v>
      </c>
      <c r="C24" s="155" t="s">
        <v>237</v>
      </c>
      <c r="D24" s="155" t="s">
        <v>46</v>
      </c>
      <c r="E24" s="155" t="s">
        <v>91</v>
      </c>
      <c r="F24" s="155" t="s">
        <v>92</v>
      </c>
      <c r="G24" s="155" t="s">
        <v>261</v>
      </c>
      <c r="H24" s="155" t="s">
        <v>262</v>
      </c>
      <c r="I24" s="157">
        <v>1200000</v>
      </c>
      <c r="J24" s="157"/>
      <c r="K24" s="157"/>
      <c r="L24" s="157"/>
      <c r="M24" s="157"/>
      <c r="N24" s="155"/>
      <c r="O24" s="155"/>
      <c r="P24" s="155"/>
      <c r="Q24" s="157"/>
      <c r="R24" s="157">
        <v>1200000</v>
      </c>
      <c r="S24" s="157">
        <v>1200000</v>
      </c>
      <c r="T24" s="157"/>
      <c r="U24" s="157"/>
      <c r="V24" s="157"/>
      <c r="W24" s="157"/>
    </row>
    <row r="25" ht="49" customHeight="1" outlineLevel="1" spans="1:23">
      <c r="A25" s="155" t="s">
        <v>238</v>
      </c>
      <c r="B25" s="155" t="s">
        <v>239</v>
      </c>
      <c r="C25" s="155" t="s">
        <v>237</v>
      </c>
      <c r="D25" s="155" t="s">
        <v>46</v>
      </c>
      <c r="E25" s="155" t="s">
        <v>91</v>
      </c>
      <c r="F25" s="155" t="s">
        <v>92</v>
      </c>
      <c r="G25" s="155" t="s">
        <v>261</v>
      </c>
      <c r="H25" s="155" t="s">
        <v>262</v>
      </c>
      <c r="I25" s="157">
        <v>66000</v>
      </c>
      <c r="J25" s="157"/>
      <c r="K25" s="157"/>
      <c r="L25" s="157"/>
      <c r="M25" s="157"/>
      <c r="N25" s="155"/>
      <c r="O25" s="155"/>
      <c r="P25" s="155"/>
      <c r="Q25" s="157"/>
      <c r="R25" s="157">
        <v>66000</v>
      </c>
      <c r="S25" s="157">
        <v>66000</v>
      </c>
      <c r="T25" s="157"/>
      <c r="U25" s="157"/>
      <c r="V25" s="157"/>
      <c r="W25" s="157"/>
    </row>
    <row r="26" ht="52.5" customHeight="1" outlineLevel="1" spans="1:23">
      <c r="A26" s="155" t="s">
        <v>238</v>
      </c>
      <c r="B26" s="155" t="s">
        <v>239</v>
      </c>
      <c r="C26" s="155" t="s">
        <v>237</v>
      </c>
      <c r="D26" s="155" t="s">
        <v>46</v>
      </c>
      <c r="E26" s="155" t="s">
        <v>91</v>
      </c>
      <c r="F26" s="155" t="s">
        <v>92</v>
      </c>
      <c r="G26" s="155" t="s">
        <v>263</v>
      </c>
      <c r="H26" s="155" t="s">
        <v>264</v>
      </c>
      <c r="I26" s="157">
        <v>3000</v>
      </c>
      <c r="J26" s="157"/>
      <c r="K26" s="157"/>
      <c r="L26" s="157"/>
      <c r="M26" s="157"/>
      <c r="N26" s="155"/>
      <c r="O26" s="155"/>
      <c r="P26" s="155"/>
      <c r="Q26" s="157"/>
      <c r="R26" s="157">
        <v>3000</v>
      </c>
      <c r="S26" s="157">
        <v>3000</v>
      </c>
      <c r="T26" s="157"/>
      <c r="U26" s="157"/>
      <c r="V26" s="157"/>
      <c r="W26" s="157"/>
    </row>
    <row r="27" ht="52.5" customHeight="1" outlineLevel="1" spans="1:23">
      <c r="A27" s="155" t="s">
        <v>238</v>
      </c>
      <c r="B27" s="155" t="s">
        <v>239</v>
      </c>
      <c r="C27" s="155" t="s">
        <v>237</v>
      </c>
      <c r="D27" s="155" t="s">
        <v>46</v>
      </c>
      <c r="E27" s="155" t="s">
        <v>91</v>
      </c>
      <c r="F27" s="155" t="s">
        <v>92</v>
      </c>
      <c r="G27" s="155" t="s">
        <v>263</v>
      </c>
      <c r="H27" s="155" t="s">
        <v>264</v>
      </c>
      <c r="I27" s="157">
        <v>45000</v>
      </c>
      <c r="J27" s="157"/>
      <c r="K27" s="157"/>
      <c r="L27" s="157"/>
      <c r="M27" s="157"/>
      <c r="N27" s="155"/>
      <c r="O27" s="155"/>
      <c r="P27" s="155"/>
      <c r="Q27" s="157"/>
      <c r="R27" s="157">
        <v>45000</v>
      </c>
      <c r="S27" s="157">
        <v>45000</v>
      </c>
      <c r="T27" s="157"/>
      <c r="U27" s="157"/>
      <c r="V27" s="157"/>
      <c r="W27" s="157"/>
    </row>
    <row r="28" ht="52.5" customHeight="1" outlineLevel="1" spans="1:23">
      <c r="A28" s="155" t="s">
        <v>238</v>
      </c>
      <c r="B28" s="155" t="s">
        <v>239</v>
      </c>
      <c r="C28" s="155" t="s">
        <v>237</v>
      </c>
      <c r="D28" s="155" t="s">
        <v>46</v>
      </c>
      <c r="E28" s="155" t="s">
        <v>91</v>
      </c>
      <c r="F28" s="155" t="s">
        <v>92</v>
      </c>
      <c r="G28" s="155" t="s">
        <v>265</v>
      </c>
      <c r="H28" s="155" t="s">
        <v>266</v>
      </c>
      <c r="I28" s="157">
        <v>5000</v>
      </c>
      <c r="J28" s="157"/>
      <c r="K28" s="157"/>
      <c r="L28" s="157"/>
      <c r="M28" s="157"/>
      <c r="N28" s="155"/>
      <c r="O28" s="155"/>
      <c r="P28" s="155"/>
      <c r="Q28" s="157"/>
      <c r="R28" s="157">
        <v>5000</v>
      </c>
      <c r="S28" s="157">
        <v>5000</v>
      </c>
      <c r="T28" s="157"/>
      <c r="U28" s="157"/>
      <c r="V28" s="157"/>
      <c r="W28" s="157"/>
    </row>
    <row r="29" ht="48" customHeight="1" outlineLevel="1" spans="1:23">
      <c r="A29" s="155" t="s">
        <v>238</v>
      </c>
      <c r="B29" s="155" t="s">
        <v>239</v>
      </c>
      <c r="C29" s="155" t="s">
        <v>237</v>
      </c>
      <c r="D29" s="155" t="s">
        <v>46</v>
      </c>
      <c r="E29" s="155" t="s">
        <v>91</v>
      </c>
      <c r="F29" s="155" t="s">
        <v>92</v>
      </c>
      <c r="G29" s="155" t="s">
        <v>267</v>
      </c>
      <c r="H29" s="155" t="s">
        <v>268</v>
      </c>
      <c r="I29" s="157">
        <v>150000</v>
      </c>
      <c r="J29" s="157"/>
      <c r="K29" s="157"/>
      <c r="L29" s="157"/>
      <c r="M29" s="157"/>
      <c r="N29" s="155"/>
      <c r="O29" s="155"/>
      <c r="P29" s="155"/>
      <c r="Q29" s="157"/>
      <c r="R29" s="157">
        <v>150000</v>
      </c>
      <c r="S29" s="157">
        <v>150000</v>
      </c>
      <c r="T29" s="157"/>
      <c r="U29" s="157"/>
      <c r="V29" s="157"/>
      <c r="W29" s="157"/>
    </row>
    <row r="30" ht="48" customHeight="1" outlineLevel="1" spans="1:23">
      <c r="A30" s="155" t="s">
        <v>238</v>
      </c>
      <c r="B30" s="155" t="s">
        <v>239</v>
      </c>
      <c r="C30" s="155" t="s">
        <v>237</v>
      </c>
      <c r="D30" s="155" t="s">
        <v>46</v>
      </c>
      <c r="E30" s="155" t="s">
        <v>91</v>
      </c>
      <c r="F30" s="155" t="s">
        <v>92</v>
      </c>
      <c r="G30" s="155" t="s">
        <v>269</v>
      </c>
      <c r="H30" s="155" t="s">
        <v>270</v>
      </c>
      <c r="I30" s="157">
        <v>69130</v>
      </c>
      <c r="J30" s="157"/>
      <c r="K30" s="157"/>
      <c r="L30" s="157"/>
      <c r="M30" s="157"/>
      <c r="N30" s="155"/>
      <c r="O30" s="155"/>
      <c r="P30" s="155"/>
      <c r="Q30" s="157"/>
      <c r="R30" s="157">
        <v>69130</v>
      </c>
      <c r="S30" s="157">
        <v>69130</v>
      </c>
      <c r="T30" s="157"/>
      <c r="U30" s="157"/>
      <c r="V30" s="157"/>
      <c r="W30" s="157"/>
    </row>
    <row r="31" ht="50" customHeight="1" outlineLevel="1" spans="1:23">
      <c r="A31" s="155" t="s">
        <v>238</v>
      </c>
      <c r="B31" s="155" t="s">
        <v>239</v>
      </c>
      <c r="C31" s="155" t="s">
        <v>237</v>
      </c>
      <c r="D31" s="155" t="s">
        <v>46</v>
      </c>
      <c r="E31" s="155" t="s">
        <v>91</v>
      </c>
      <c r="F31" s="155" t="s">
        <v>92</v>
      </c>
      <c r="G31" s="155" t="s">
        <v>269</v>
      </c>
      <c r="H31" s="155" t="s">
        <v>270</v>
      </c>
      <c r="I31" s="157">
        <v>90000</v>
      </c>
      <c r="J31" s="157"/>
      <c r="K31" s="157"/>
      <c r="L31" s="157"/>
      <c r="M31" s="157"/>
      <c r="N31" s="155"/>
      <c r="O31" s="155"/>
      <c r="P31" s="155"/>
      <c r="Q31" s="157"/>
      <c r="R31" s="157">
        <v>90000</v>
      </c>
      <c r="S31" s="157">
        <v>90000</v>
      </c>
      <c r="T31" s="157"/>
      <c r="U31" s="157"/>
      <c r="V31" s="157"/>
      <c r="W31" s="157"/>
    </row>
    <row r="32" ht="51" customHeight="1" outlineLevel="1" spans="1:23">
      <c r="A32" s="155" t="s">
        <v>238</v>
      </c>
      <c r="B32" s="155" t="s">
        <v>239</v>
      </c>
      <c r="C32" s="155" t="s">
        <v>237</v>
      </c>
      <c r="D32" s="155" t="s">
        <v>46</v>
      </c>
      <c r="E32" s="155" t="s">
        <v>91</v>
      </c>
      <c r="F32" s="155" t="s">
        <v>92</v>
      </c>
      <c r="G32" s="155" t="s">
        <v>271</v>
      </c>
      <c r="H32" s="155" t="s">
        <v>272</v>
      </c>
      <c r="I32" s="157">
        <v>1500000</v>
      </c>
      <c r="J32" s="157"/>
      <c r="K32" s="157"/>
      <c r="L32" s="157"/>
      <c r="M32" s="157"/>
      <c r="N32" s="155"/>
      <c r="O32" s="155"/>
      <c r="P32" s="155"/>
      <c r="Q32" s="157"/>
      <c r="R32" s="157">
        <v>1500000</v>
      </c>
      <c r="S32" s="157">
        <v>1500000</v>
      </c>
      <c r="T32" s="157"/>
      <c r="U32" s="157"/>
      <c r="V32" s="157"/>
      <c r="W32" s="157"/>
    </row>
    <row r="33" ht="50" customHeight="1" outlineLevel="1" spans="1:23">
      <c r="A33" s="155" t="s">
        <v>238</v>
      </c>
      <c r="B33" s="155" t="s">
        <v>239</v>
      </c>
      <c r="C33" s="155" t="s">
        <v>237</v>
      </c>
      <c r="D33" s="155" t="s">
        <v>46</v>
      </c>
      <c r="E33" s="155" t="s">
        <v>91</v>
      </c>
      <c r="F33" s="155" t="s">
        <v>92</v>
      </c>
      <c r="G33" s="155" t="s">
        <v>273</v>
      </c>
      <c r="H33" s="155" t="s">
        <v>274</v>
      </c>
      <c r="I33" s="157">
        <v>199000</v>
      </c>
      <c r="J33" s="157"/>
      <c r="K33" s="157"/>
      <c r="L33" s="157"/>
      <c r="M33" s="157"/>
      <c r="N33" s="155"/>
      <c r="O33" s="155"/>
      <c r="P33" s="155"/>
      <c r="Q33" s="157"/>
      <c r="R33" s="157">
        <v>199000</v>
      </c>
      <c r="S33" s="157">
        <v>199000</v>
      </c>
      <c r="T33" s="157"/>
      <c r="U33" s="157"/>
      <c r="V33" s="157"/>
      <c r="W33" s="157"/>
    </row>
    <row r="34" ht="46" customHeight="1" outlineLevel="1" spans="1:23">
      <c r="A34" s="155" t="s">
        <v>238</v>
      </c>
      <c r="B34" s="155" t="s">
        <v>239</v>
      </c>
      <c r="C34" s="155" t="s">
        <v>237</v>
      </c>
      <c r="D34" s="155" t="s">
        <v>46</v>
      </c>
      <c r="E34" s="155" t="s">
        <v>91</v>
      </c>
      <c r="F34" s="155" t="s">
        <v>92</v>
      </c>
      <c r="G34" s="155" t="s">
        <v>275</v>
      </c>
      <c r="H34" s="155" t="s">
        <v>276</v>
      </c>
      <c r="I34" s="157">
        <v>60000</v>
      </c>
      <c r="J34" s="157"/>
      <c r="K34" s="157"/>
      <c r="L34" s="157"/>
      <c r="M34" s="157"/>
      <c r="N34" s="155"/>
      <c r="O34" s="155"/>
      <c r="P34" s="155"/>
      <c r="Q34" s="157"/>
      <c r="R34" s="157">
        <v>60000</v>
      </c>
      <c r="S34" s="157">
        <v>60000</v>
      </c>
      <c r="T34" s="157"/>
      <c r="U34" s="157"/>
      <c r="V34" s="157"/>
      <c r="W34" s="157"/>
    </row>
    <row r="35" ht="56" customHeight="1" spans="1:23">
      <c r="A35" s="155"/>
      <c r="B35" s="155"/>
      <c r="C35" s="155" t="s">
        <v>277</v>
      </c>
      <c r="D35" s="155"/>
      <c r="E35" s="155"/>
      <c r="F35" s="155"/>
      <c r="G35" s="155"/>
      <c r="H35" s="155"/>
      <c r="I35" s="157">
        <v>72500</v>
      </c>
      <c r="J35" s="157">
        <v>72500</v>
      </c>
      <c r="K35" s="157">
        <v>72500</v>
      </c>
      <c r="L35" s="157"/>
      <c r="M35" s="157"/>
      <c r="N35" s="155"/>
      <c r="O35" s="155"/>
      <c r="P35" s="155"/>
      <c r="Q35" s="157"/>
      <c r="R35" s="157"/>
      <c r="S35" s="157"/>
      <c r="T35" s="157"/>
      <c r="U35" s="157"/>
      <c r="V35" s="157"/>
      <c r="W35" s="157"/>
    </row>
    <row r="36" ht="52.5" customHeight="1" outlineLevel="1" spans="1:23">
      <c r="A36" s="155" t="s">
        <v>278</v>
      </c>
      <c r="B36" s="155" t="s">
        <v>279</v>
      </c>
      <c r="C36" s="155" t="s">
        <v>277</v>
      </c>
      <c r="D36" s="155" t="s">
        <v>46</v>
      </c>
      <c r="E36" s="155" t="s">
        <v>87</v>
      </c>
      <c r="F36" s="155" t="s">
        <v>88</v>
      </c>
      <c r="G36" s="155" t="s">
        <v>271</v>
      </c>
      <c r="H36" s="155" t="s">
        <v>272</v>
      </c>
      <c r="I36" s="157">
        <v>72500</v>
      </c>
      <c r="J36" s="157">
        <v>72500</v>
      </c>
      <c r="K36" s="157">
        <v>72500</v>
      </c>
      <c r="L36" s="157"/>
      <c r="M36" s="157"/>
      <c r="N36" s="155"/>
      <c r="O36" s="155"/>
      <c r="P36" s="155"/>
      <c r="Q36" s="157"/>
      <c r="R36" s="157"/>
      <c r="S36" s="157"/>
      <c r="T36" s="157"/>
      <c r="U36" s="157"/>
      <c r="V36" s="157"/>
      <c r="W36" s="157"/>
    </row>
    <row r="37" ht="30" customHeight="1" spans="1:23">
      <c r="A37" s="156" t="s">
        <v>30</v>
      </c>
      <c r="B37" s="156"/>
      <c r="C37" s="156"/>
      <c r="D37" s="156"/>
      <c r="E37" s="156"/>
      <c r="F37" s="156"/>
      <c r="G37" s="156"/>
      <c r="H37" s="156"/>
      <c r="I37" s="157">
        <v>6199500</v>
      </c>
      <c r="J37" s="157">
        <v>72500</v>
      </c>
      <c r="K37" s="157">
        <v>72500</v>
      </c>
      <c r="L37" s="157"/>
      <c r="M37" s="157"/>
      <c r="N37" s="157"/>
      <c r="O37" s="157"/>
      <c r="P37" s="157"/>
      <c r="Q37" s="157"/>
      <c r="R37" s="157">
        <v>6127000</v>
      </c>
      <c r="S37" s="157">
        <v>6127000</v>
      </c>
      <c r="T37" s="157"/>
      <c r="U37" s="157"/>
      <c r="V37" s="157"/>
      <c r="W37" s="157"/>
    </row>
  </sheetData>
  <mergeCells count="30">
    <mergeCell ref="A1:W1"/>
    <mergeCell ref="A2:W2"/>
    <mergeCell ref="A3:G3"/>
    <mergeCell ref="T3:W3"/>
    <mergeCell ref="J4:M4"/>
    <mergeCell ref="N4:P4"/>
    <mergeCell ref="R4:W4"/>
    <mergeCell ref="J5:K5"/>
    <mergeCell ref="A37:H3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161111111111111" right="0.161111111111111" top="0.60625" bottom="0.60625"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19"/>
  <sheetViews>
    <sheetView showZeros="0" topLeftCell="A13" workbookViewId="0">
      <selection activeCell="K6" sqref="K6"/>
    </sheetView>
  </sheetViews>
  <sheetFormatPr defaultColWidth="10.2818181818182" defaultRowHeight="15" customHeight="1"/>
  <cols>
    <col min="1" max="1" width="14.2818181818182" customWidth="1"/>
    <col min="2" max="2" width="19.5727272727273" customWidth="1"/>
    <col min="3" max="3" width="22.4272727272727" customWidth="1"/>
    <col min="4" max="4" width="23.4272727272727" customWidth="1"/>
    <col min="5" max="5" width="20.8545454545455" customWidth="1"/>
    <col min="6" max="6" width="17.5727272727273" customWidth="1"/>
    <col min="7" max="7" width="18.7181818181818" customWidth="1"/>
    <col min="8" max="8" width="16.4272727272727" customWidth="1"/>
    <col min="9" max="9" width="20.4272727272727" customWidth="1"/>
    <col min="10" max="10" width="36.8545454545455" customWidth="1"/>
  </cols>
  <sheetData>
    <row r="1" ht="18.75" customHeight="1" spans="1:10">
      <c r="A1" s="146"/>
      <c r="B1" s="146"/>
      <c r="C1" s="146"/>
      <c r="D1" s="146"/>
      <c r="E1" s="146"/>
      <c r="F1" s="146"/>
      <c r="G1" s="146"/>
      <c r="H1" s="146"/>
      <c r="I1" s="146"/>
      <c r="J1" s="150" t="s">
        <v>280</v>
      </c>
    </row>
    <row r="2" ht="34.5" customHeight="1" spans="1:10">
      <c r="A2" s="147" t="str">
        <f>"2025"&amp;"年项目支出绩效目标表"</f>
        <v>2025年项目支出绩效目标表</v>
      </c>
      <c r="B2" s="147"/>
      <c r="C2" s="147"/>
      <c r="D2" s="147"/>
      <c r="E2" s="147"/>
      <c r="F2" s="147"/>
      <c r="G2" s="147"/>
      <c r="H2" s="147"/>
      <c r="I2" s="147"/>
      <c r="J2" s="147"/>
    </row>
    <row r="3" ht="18.75" customHeight="1" spans="1:10">
      <c r="A3" s="146" t="str">
        <f>"单位名称："&amp;"梁河县妇幼保健院"</f>
        <v>单位名称：梁河县妇幼保健院</v>
      </c>
      <c r="B3" s="146"/>
      <c r="C3" s="146"/>
      <c r="D3" s="146"/>
      <c r="E3" s="146"/>
      <c r="F3" s="146"/>
      <c r="G3" s="146"/>
      <c r="H3" s="146"/>
      <c r="I3" s="146"/>
      <c r="J3" s="146"/>
    </row>
    <row r="4" ht="22.5" customHeight="1" spans="1:10">
      <c r="A4" s="148" t="s">
        <v>281</v>
      </c>
      <c r="B4" s="148" t="s">
        <v>282</v>
      </c>
      <c r="C4" s="148" t="s">
        <v>283</v>
      </c>
      <c r="D4" s="148" t="s">
        <v>284</v>
      </c>
      <c r="E4" s="148" t="s">
        <v>285</v>
      </c>
      <c r="F4" s="148" t="s">
        <v>286</v>
      </c>
      <c r="G4" s="148" t="s">
        <v>287</v>
      </c>
      <c r="H4" s="148" t="s">
        <v>288</v>
      </c>
      <c r="I4" s="148" t="s">
        <v>289</v>
      </c>
      <c r="J4" s="148" t="s">
        <v>290</v>
      </c>
    </row>
    <row r="5" ht="22.5" customHeight="1" spans="1:10">
      <c r="A5" s="148" t="s">
        <v>59</v>
      </c>
      <c r="B5" s="148" t="s">
        <v>60</v>
      </c>
      <c r="C5" s="148" t="s">
        <v>61</v>
      </c>
      <c r="D5" s="148" t="s">
        <v>62</v>
      </c>
      <c r="E5" s="148" t="s">
        <v>63</v>
      </c>
      <c r="F5" s="148" t="s">
        <v>64</v>
      </c>
      <c r="G5" s="148" t="s">
        <v>65</v>
      </c>
      <c r="H5" s="148" t="s">
        <v>67</v>
      </c>
      <c r="I5" s="148" t="s">
        <v>66</v>
      </c>
      <c r="J5" s="148" t="s">
        <v>68</v>
      </c>
    </row>
    <row r="6" ht="52.5" customHeight="1" spans="1:10">
      <c r="A6" s="148" t="s">
        <v>46</v>
      </c>
      <c r="B6" s="148"/>
      <c r="C6" s="148"/>
      <c r="D6" s="148"/>
      <c r="E6" s="148"/>
      <c r="F6" s="148"/>
      <c r="G6" s="148"/>
      <c r="H6" s="148"/>
      <c r="I6" s="148"/>
      <c r="J6" s="148"/>
    </row>
    <row r="7" ht="52.5" customHeight="1" outlineLevel="1" spans="1:10">
      <c r="A7" s="149" t="s">
        <v>237</v>
      </c>
      <c r="B7" s="149" t="s">
        <v>291</v>
      </c>
      <c r="C7" s="149" t="s">
        <v>292</v>
      </c>
      <c r="D7" s="149" t="s">
        <v>293</v>
      </c>
      <c r="E7" s="149" t="s">
        <v>294</v>
      </c>
      <c r="F7" s="149" t="s">
        <v>295</v>
      </c>
      <c r="G7" s="148" t="s">
        <v>70</v>
      </c>
      <c r="H7" s="149" t="s">
        <v>296</v>
      </c>
      <c r="I7" s="148" t="s">
        <v>297</v>
      </c>
      <c r="J7" s="149" t="s">
        <v>298</v>
      </c>
    </row>
    <row r="8" ht="52.5" customHeight="1" outlineLevel="1" spans="1:10">
      <c r="A8" s="149" t="s">
        <v>237</v>
      </c>
      <c r="B8" s="149" t="s">
        <v>291</v>
      </c>
      <c r="C8" s="149" t="s">
        <v>292</v>
      </c>
      <c r="D8" s="149" t="s">
        <v>299</v>
      </c>
      <c r="E8" s="149" t="s">
        <v>300</v>
      </c>
      <c r="F8" s="149" t="s">
        <v>301</v>
      </c>
      <c r="G8" s="148" t="s">
        <v>302</v>
      </c>
      <c r="H8" s="149" t="s">
        <v>303</v>
      </c>
      <c r="I8" s="148" t="s">
        <v>297</v>
      </c>
      <c r="J8" s="149" t="s">
        <v>300</v>
      </c>
    </row>
    <row r="9" ht="52.5" customHeight="1" outlineLevel="1" spans="1:10">
      <c r="A9" s="149" t="s">
        <v>237</v>
      </c>
      <c r="B9" s="149" t="s">
        <v>291</v>
      </c>
      <c r="C9" s="149" t="s">
        <v>292</v>
      </c>
      <c r="D9" s="149" t="s">
        <v>304</v>
      </c>
      <c r="E9" s="149" t="s">
        <v>305</v>
      </c>
      <c r="F9" s="149" t="s">
        <v>295</v>
      </c>
      <c r="G9" s="148" t="s">
        <v>65</v>
      </c>
      <c r="H9" s="149" t="s">
        <v>306</v>
      </c>
      <c r="I9" s="148" t="s">
        <v>297</v>
      </c>
      <c r="J9" s="149" t="s">
        <v>305</v>
      </c>
    </row>
    <row r="10" ht="52.5" customHeight="1" outlineLevel="1" spans="1:10">
      <c r="A10" s="149" t="s">
        <v>237</v>
      </c>
      <c r="B10" s="149" t="s">
        <v>291</v>
      </c>
      <c r="C10" s="149" t="s">
        <v>292</v>
      </c>
      <c r="D10" s="149" t="s">
        <v>307</v>
      </c>
      <c r="E10" s="149" t="s">
        <v>308</v>
      </c>
      <c r="F10" s="149" t="s">
        <v>295</v>
      </c>
      <c r="G10" s="148" t="s">
        <v>309</v>
      </c>
      <c r="H10" s="149" t="s">
        <v>310</v>
      </c>
      <c r="I10" s="148" t="s">
        <v>297</v>
      </c>
      <c r="J10" s="149" t="s">
        <v>311</v>
      </c>
    </row>
    <row r="11" ht="52.5" customHeight="1" outlineLevel="1" spans="1:10">
      <c r="A11" s="149" t="s">
        <v>237</v>
      </c>
      <c r="B11" s="149" t="s">
        <v>291</v>
      </c>
      <c r="C11" s="149" t="s">
        <v>312</v>
      </c>
      <c r="D11" s="149" t="s">
        <v>313</v>
      </c>
      <c r="E11" s="149" t="s">
        <v>314</v>
      </c>
      <c r="F11" s="149" t="s">
        <v>301</v>
      </c>
      <c r="G11" s="148" t="s">
        <v>315</v>
      </c>
      <c r="H11" s="149" t="s">
        <v>303</v>
      </c>
      <c r="I11" s="148" t="s">
        <v>297</v>
      </c>
      <c r="J11" s="149" t="s">
        <v>314</v>
      </c>
    </row>
    <row r="12" ht="52.5" customHeight="1" outlineLevel="1" spans="1:10">
      <c r="A12" s="149" t="s">
        <v>237</v>
      </c>
      <c r="B12" s="149" t="s">
        <v>291</v>
      </c>
      <c r="C12" s="149" t="s">
        <v>316</v>
      </c>
      <c r="D12" s="149" t="s">
        <v>317</v>
      </c>
      <c r="E12" s="149" t="s">
        <v>318</v>
      </c>
      <c r="F12" s="149" t="s">
        <v>301</v>
      </c>
      <c r="G12" s="148" t="s">
        <v>315</v>
      </c>
      <c r="H12" s="149" t="s">
        <v>303</v>
      </c>
      <c r="I12" s="148" t="s">
        <v>297</v>
      </c>
      <c r="J12" s="149" t="s">
        <v>318</v>
      </c>
    </row>
    <row r="13" ht="52.5" customHeight="1" outlineLevel="1" spans="1:10">
      <c r="A13" s="149" t="s">
        <v>277</v>
      </c>
      <c r="B13" s="149" t="s">
        <v>319</v>
      </c>
      <c r="C13" s="149" t="s">
        <v>292</v>
      </c>
      <c r="D13" s="149" t="s">
        <v>293</v>
      </c>
      <c r="E13" s="149" t="s">
        <v>320</v>
      </c>
      <c r="F13" s="149" t="s">
        <v>301</v>
      </c>
      <c r="G13" s="148" t="s">
        <v>59</v>
      </c>
      <c r="H13" s="149" t="s">
        <v>321</v>
      </c>
      <c r="I13" s="148" t="s">
        <v>297</v>
      </c>
      <c r="J13" s="149" t="s">
        <v>322</v>
      </c>
    </row>
    <row r="14" ht="52.5" customHeight="1" outlineLevel="1" spans="1:10">
      <c r="A14" s="149" t="s">
        <v>277</v>
      </c>
      <c r="B14" s="149" t="s">
        <v>319</v>
      </c>
      <c r="C14" s="149" t="s">
        <v>292</v>
      </c>
      <c r="D14" s="149" t="s">
        <v>293</v>
      </c>
      <c r="E14" s="149" t="s">
        <v>323</v>
      </c>
      <c r="F14" s="149" t="s">
        <v>324</v>
      </c>
      <c r="G14" s="148" t="s">
        <v>325</v>
      </c>
      <c r="H14" s="149" t="s">
        <v>303</v>
      </c>
      <c r="I14" s="148" t="s">
        <v>297</v>
      </c>
      <c r="J14" s="149" t="s">
        <v>322</v>
      </c>
    </row>
    <row r="15" ht="52.5" customHeight="1" outlineLevel="1" spans="1:10">
      <c r="A15" s="149" t="s">
        <v>277</v>
      </c>
      <c r="B15" s="149" t="s">
        <v>319</v>
      </c>
      <c r="C15" s="149" t="s">
        <v>292</v>
      </c>
      <c r="D15" s="149" t="s">
        <v>299</v>
      </c>
      <c r="E15" s="149" t="s">
        <v>326</v>
      </c>
      <c r="F15" s="149" t="s">
        <v>324</v>
      </c>
      <c r="G15" s="148" t="s">
        <v>325</v>
      </c>
      <c r="H15" s="149" t="s">
        <v>303</v>
      </c>
      <c r="I15" s="148" t="s">
        <v>297</v>
      </c>
      <c r="J15" s="149" t="s">
        <v>322</v>
      </c>
    </row>
    <row r="16" ht="52.5" customHeight="1" outlineLevel="1" spans="1:10">
      <c r="A16" s="149" t="s">
        <v>277</v>
      </c>
      <c r="B16" s="149" t="s">
        <v>319</v>
      </c>
      <c r="C16" s="149" t="s">
        <v>292</v>
      </c>
      <c r="D16" s="149" t="s">
        <v>299</v>
      </c>
      <c r="E16" s="149" t="s">
        <v>327</v>
      </c>
      <c r="F16" s="149" t="s">
        <v>301</v>
      </c>
      <c r="G16" s="148" t="s">
        <v>328</v>
      </c>
      <c r="H16" s="149" t="s">
        <v>303</v>
      </c>
      <c r="I16" s="148" t="s">
        <v>297</v>
      </c>
      <c r="J16" s="149" t="s">
        <v>322</v>
      </c>
    </row>
    <row r="17" ht="52.5" customHeight="1" outlineLevel="1" spans="1:10">
      <c r="A17" s="149" t="s">
        <v>277</v>
      </c>
      <c r="B17" s="149" t="s">
        <v>319</v>
      </c>
      <c r="C17" s="149" t="s">
        <v>292</v>
      </c>
      <c r="D17" s="149" t="s">
        <v>304</v>
      </c>
      <c r="E17" s="149" t="s">
        <v>329</v>
      </c>
      <c r="F17" s="149" t="s">
        <v>324</v>
      </c>
      <c r="G17" s="148" t="s">
        <v>330</v>
      </c>
      <c r="H17" s="149" t="s">
        <v>331</v>
      </c>
      <c r="I17" s="148" t="s">
        <v>332</v>
      </c>
      <c r="J17" s="149" t="s">
        <v>322</v>
      </c>
    </row>
    <row r="18" ht="52.5" customHeight="1" outlineLevel="1" spans="1:10">
      <c r="A18" s="149" t="s">
        <v>277</v>
      </c>
      <c r="B18" s="149" t="s">
        <v>319</v>
      </c>
      <c r="C18" s="149" t="s">
        <v>312</v>
      </c>
      <c r="D18" s="149" t="s">
        <v>333</v>
      </c>
      <c r="E18" s="149" t="s">
        <v>334</v>
      </c>
      <c r="F18" s="149" t="s">
        <v>324</v>
      </c>
      <c r="G18" s="148" t="s">
        <v>335</v>
      </c>
      <c r="H18" s="149" t="s">
        <v>331</v>
      </c>
      <c r="I18" s="148" t="s">
        <v>297</v>
      </c>
      <c r="J18" s="149" t="s">
        <v>322</v>
      </c>
    </row>
    <row r="19" ht="52.5" customHeight="1" outlineLevel="1" spans="1:10">
      <c r="A19" s="149" t="s">
        <v>277</v>
      </c>
      <c r="B19" s="149" t="s">
        <v>319</v>
      </c>
      <c r="C19" s="149" t="s">
        <v>316</v>
      </c>
      <c r="D19" s="149" t="s">
        <v>317</v>
      </c>
      <c r="E19" s="149" t="s">
        <v>336</v>
      </c>
      <c r="F19" s="149" t="s">
        <v>301</v>
      </c>
      <c r="G19" s="148" t="s">
        <v>337</v>
      </c>
      <c r="H19" s="149" t="s">
        <v>303</v>
      </c>
      <c r="I19" s="148" t="s">
        <v>297</v>
      </c>
      <c r="J19" s="149" t="s">
        <v>322</v>
      </c>
    </row>
  </sheetData>
  <mergeCells count="6">
    <mergeCell ref="A2:J2"/>
    <mergeCell ref="A3:E3"/>
    <mergeCell ref="A7:A12"/>
    <mergeCell ref="A13:A19"/>
    <mergeCell ref="B7:B12"/>
    <mergeCell ref="B13:B19"/>
  </mergeCells>
  <pageMargins left="0.75" right="0.75" top="1" bottom="1" header="0.5" footer="0.5"/>
  <pageSetup paperSize="9" scale="54" fitToWidth="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部门项目支出绩效目标表05-2</vt:lpstr>
      <vt:lpstr>政府性基金预算支出预算表06（梁河）</vt:lpstr>
      <vt:lpstr>部门政府采购预算表07</vt:lpstr>
      <vt:lpstr>政府购买服务预算表08</vt:lpstr>
      <vt:lpstr>县对下转移支付预算表09-1（梁河）</vt:lpstr>
      <vt:lpstr>县对下转移支付绩效目标表09-2（梁河）</vt:lpstr>
      <vt:lpstr>新增资产配置表10（梁河）</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2025-02-25T01:17:00Z</dcterms:created>
  <dcterms:modified xsi:type="dcterms:W3CDTF">2025-03-07T02:05:19Z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2F3AE7A2FBDF47768A829B869B7EFC4E_13</vt:lpwstr>
  </property>
  <property fmtid="{D5CDD505-2E9C-101B-9397-08002B2CF9AE}" pid="3" name="KSOProductBuildVer">
    <vt:lpwstr>2052-12.1.0.18276</vt:lpwstr>
  </property>
</Properties>
</file>