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firstSheet="1"/>
  </bookViews>
  <sheets>
    <sheet name="部门财务收支预算总表 01-1" sheetId="2" r:id="rId1"/>
    <sheet name="部门收入预算表01-2" sheetId="3" r:id="rId2"/>
    <sheet name="部门支出预算表01-3" sheetId="4" r:id="rId3"/>
    <sheet name="部门财政拨款收支预算总表 02-1" sheetId="5" r:id="rId4"/>
    <sheet name="一般公共预算支出预算表02-2" sheetId="6" r:id="rId5"/>
    <sheet name="一般公共预算“三公”经费支出预算表03" sheetId="7" r:id="rId6"/>
    <sheet name="部门基本支出预算表04" sheetId="8" r:id="rId7"/>
    <sheet name="部门项目支出预算表05-1" sheetId="9" r:id="rId8"/>
    <sheet name="部门项目支出绩效目标表05-2" sheetId="10" r:id="rId9"/>
    <sheet name="部门政府性基金预算支出预算表06（梁河）" sheetId="11" r:id="rId10"/>
    <sheet name="部门政府采购预算表07" sheetId="12" r:id="rId11"/>
    <sheet name="部门政府购买服务预算表08" sheetId="13" r:id="rId12"/>
    <sheet name="县对下转移支付预算表09-1（梁河）" sheetId="14" r:id="rId13"/>
    <sheet name="县对下转移支付绩效目标表09-2（梁河）" sheetId="15" r:id="rId14"/>
    <sheet name="新增资产配置表10（梁河）" sheetId="16" r:id="rId15"/>
    <sheet name="上级补助项目支出预算表11" sheetId="17" r:id="rId16"/>
    <sheet name="部门项目中期规划预算表12" sheetId="18" r:id="rId17"/>
  </sheets>
  <calcPr calcId="144525"/>
</workbook>
</file>

<file path=xl/sharedStrings.xml><?xml version="1.0" encoding="utf-8"?>
<sst xmlns="http://schemas.openxmlformats.org/spreadsheetml/2006/main" count="891" uniqueCount="346">
  <si>
    <t>预算01-1表</t>
  </si>
  <si>
    <t>单位:元</t>
  </si>
  <si>
    <t>收入</t>
  </si>
  <si>
    <t>支出</t>
  </si>
  <si>
    <t>项目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</si>
  <si>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</si>
  <si>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</si>
  <si>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</si>
  <si>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</si>
  <si>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</si>
  <si>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</si>
  <si>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</si>
  <si>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</si>
  <si>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</si>
  <si>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</si>
  <si>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</si>
  <si>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</si>
  <si>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</si>
  <si>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</si>
  <si>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</si>
  <si>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</si>
  <si>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</si>
  <si>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</si>
  <si>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</si>
  <si>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</si>
  <si>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</si>
  <si>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</si>
  <si>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单位：元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</si>
  <si>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</si>
  <si>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</si>
  <si>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</si>
  <si>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</si>
  <si>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</si>
  <si>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</si>
  <si>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</si>
  <si>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</si>
  <si>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</si>
  <si>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</si>
  <si>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</si>
  <si>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</si>
  <si>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</si>
  <si>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</si>
  <si>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</si>
  <si>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</si>
  <si>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</si>
  <si>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131005</t>
  </si>
  <si>
    <t>梁河县遮岛镇社区卫生服务中心</t>
  </si>
  <si>
    <t>预算01-3表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</si>
  <si>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</si>
  <si>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</si>
  <si>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</si>
  <si>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</si>
  <si>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</si>
  <si>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</si>
  <si>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</si>
  <si>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</si>
  <si>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</si>
  <si>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</si>
  <si>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</si>
  <si>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</si>
  <si>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</si>
  <si>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</si>
  <si>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</si>
  <si>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</si>
  <si>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</si>
  <si>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</si>
  <si>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</si>
  <si>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</si>
  <si>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</si>
  <si>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</si>
  <si>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</si>
  <si>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</si>
  <si>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</si>
  <si>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</si>
  <si>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</si>
  <si>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</si>
  <si>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</si>
  <si>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</si>
  <si>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</si>
  <si>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</si>
  <si>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20899</t>
  </si>
  <si>
    <t>其他社会保障和就业支出</t>
  </si>
  <si>
    <t>2089999</t>
  </si>
  <si>
    <t>210</t>
  </si>
  <si>
    <t>卫生健康支出</t>
  </si>
  <si>
    <t>21003</t>
  </si>
  <si>
    <t>基层医疗卫生机构</t>
  </si>
  <si>
    <t>2100302</t>
  </si>
  <si>
    <t>乡镇卫生院</t>
  </si>
  <si>
    <t>21004</t>
  </si>
  <si>
    <t>公共卫生</t>
  </si>
  <si>
    <t>2100408</t>
  </si>
  <si>
    <t>基本公共卫生服务</t>
  </si>
  <si>
    <t>21011</t>
  </si>
  <si>
    <t>行政事业单位医疗</t>
  </si>
  <si>
    <t>2101101</t>
  </si>
  <si>
    <t>行政单位医疗</t>
  </si>
  <si>
    <t>2101102</t>
  </si>
  <si>
    <t>事业单位医疗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</si>
  <si>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</si>
  <si>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</si>
  <si>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</si>
  <si>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</si>
  <si>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</si>
  <si>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</si>
  <si>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</si>
  <si>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</si>
  <si>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</si>
  <si>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收        入</t>
  </si>
  <si>
    <t>支        出</t>
  </si>
  <si>
    <t>项      目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</si>
  <si>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</si>
  <si>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</si>
  <si>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</si>
  <si>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</si>
  <si>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</si>
  <si>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</si>
  <si>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</si>
  <si>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二、年终结余结转</t>
  </si>
  <si>
    <t>预算02-2表</t>
  </si>
  <si>
    <t>部门预算支出功能分类科目</t>
  </si>
  <si>
    <t>人员经费</t>
  </si>
  <si>
    <t>公用经费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</si>
  <si>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</si>
  <si>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</si>
  <si>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</si>
  <si>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</si>
  <si>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</si>
  <si>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</si>
  <si>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</si>
  <si>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r>
      <rPr>
        <sz val="11"/>
        <color rgb="FF000000"/>
        <rFont val="宋体"/>
        <charset val="134"/>
      </rPr>
      <t>说明：本单位无一般公共预算</t>
    </r>
    <r>
      <rPr>
        <sz val="11"/>
        <color rgb="FF000000"/>
        <rFont val="Calibri"/>
        <charset val="134"/>
      </rPr>
      <t>“</t>
    </r>
    <r>
      <rPr>
        <sz val="11"/>
        <color rgb="FF000000"/>
        <rFont val="宋体"/>
        <charset val="134"/>
      </rPr>
      <t>三公</t>
    </r>
    <r>
      <rPr>
        <sz val="11"/>
        <color rgb="FF000000"/>
        <rFont val="Calibri"/>
        <charset val="134"/>
      </rPr>
      <t>”</t>
    </r>
    <r>
      <rPr>
        <sz val="11"/>
        <color rgb="FF000000"/>
        <rFont val="宋体"/>
        <charset val="134"/>
      </rPr>
      <t>经费支出预算。</t>
    </r>
  </si>
  <si>
    <t>预算04表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</si>
  <si>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</si>
  <si>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</si>
  <si>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</si>
  <si>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</si>
  <si>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</si>
  <si>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</si>
  <si>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</si>
  <si>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</si>
  <si>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</si>
  <si>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已提前安排</t>
  </si>
  <si>
    <t>抵扣上年垫付资金</t>
  </si>
  <si>
    <t>本次下达</t>
  </si>
  <si>
    <t>另文下达</t>
  </si>
  <si>
    <t>财政拨款结转结余</t>
  </si>
  <si>
    <t>全年数</t>
  </si>
  <si>
    <t>16</t>
  </si>
  <si>
    <t>17</t>
  </si>
  <si>
    <t>18</t>
  </si>
  <si>
    <t>19</t>
  </si>
  <si>
    <t>20</t>
  </si>
  <si>
    <t>21</t>
  </si>
  <si>
    <t>22</t>
  </si>
  <si>
    <t>23</t>
  </si>
  <si>
    <t>533122210000000013500</t>
  </si>
  <si>
    <t>事业人员支出工资</t>
  </si>
  <si>
    <t>30101</t>
  </si>
  <si>
    <t>基本工资</t>
  </si>
  <si>
    <t>30102</t>
  </si>
  <si>
    <t>津贴补贴</t>
  </si>
  <si>
    <t>30107</t>
  </si>
  <si>
    <t>绩效工资</t>
  </si>
  <si>
    <t>533122231100001446926</t>
  </si>
  <si>
    <t>事业绩效奖励</t>
  </si>
  <si>
    <t>533122251100003754144</t>
  </si>
  <si>
    <t>机关事业单位基本养老保险缴费</t>
  </si>
  <si>
    <t>30108</t>
  </si>
  <si>
    <t>533122210000000013507</t>
  </si>
  <si>
    <t>职工基本医疗保险缴费</t>
  </si>
  <si>
    <t>30110</t>
  </si>
  <si>
    <t>533122210000000013506</t>
  </si>
  <si>
    <t>失业保险</t>
  </si>
  <si>
    <t>30112</t>
  </si>
  <si>
    <t>其他社会保障缴费</t>
  </si>
  <si>
    <t>533122210000000013505</t>
  </si>
  <si>
    <t>生育保险</t>
  </si>
  <si>
    <t>533122241100002261916</t>
  </si>
  <si>
    <t>大病保险费</t>
  </si>
  <si>
    <t>533122251100003754170</t>
  </si>
  <si>
    <t>工伤保险</t>
  </si>
  <si>
    <t>533122210000000013509</t>
  </si>
  <si>
    <t>30113</t>
  </si>
  <si>
    <t>533122261100004994777</t>
  </si>
  <si>
    <t>单位资金安排2026年人员类临聘人员保险项目经费</t>
  </si>
  <si>
    <t>533122261100004994778</t>
  </si>
  <si>
    <t>单位资金安排2026年其他运转类项目经费</t>
  </si>
  <si>
    <t>30228</t>
  </si>
  <si>
    <t>工会经费</t>
  </si>
  <si>
    <t>533122261100004994780</t>
  </si>
  <si>
    <t>单位自有资金安排2026年退休人员项目经费</t>
  </si>
  <si>
    <t>30399</t>
  </si>
  <si>
    <t>其他对个人和家庭的补助</t>
  </si>
  <si>
    <t>533122261100004994802</t>
  </si>
  <si>
    <t>单位自有资金安排2026年临聘人员工资类项目经费</t>
  </si>
  <si>
    <t>30199</t>
  </si>
  <si>
    <t>其他工资福利支出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</si>
  <si>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</si>
  <si>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</si>
  <si>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</si>
  <si>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</si>
  <si>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</si>
  <si>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</si>
  <si>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</si>
  <si>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单位资金安排2026年特定目标类项目经费</t>
  </si>
  <si>
    <t>事业发展类</t>
  </si>
  <si>
    <t>533122261100004998942</t>
  </si>
  <si>
    <t>30201</t>
  </si>
  <si>
    <t>办公费</t>
  </si>
  <si>
    <t>30202</t>
  </si>
  <si>
    <t>印刷费</t>
  </si>
  <si>
    <t>30204</t>
  </si>
  <si>
    <t>手续费</t>
  </si>
  <si>
    <t>30205</t>
  </si>
  <si>
    <t>水费</t>
  </si>
  <si>
    <t>30206</t>
  </si>
  <si>
    <t>电费</t>
  </si>
  <si>
    <t>30207</t>
  </si>
  <si>
    <t>邮电费</t>
  </si>
  <si>
    <t>30211</t>
  </si>
  <si>
    <t>差旅费</t>
  </si>
  <si>
    <t>30213</t>
  </si>
  <si>
    <t>维修（护）费</t>
  </si>
  <si>
    <t>30216</t>
  </si>
  <si>
    <t>培训费</t>
  </si>
  <si>
    <t>30217</t>
  </si>
  <si>
    <t>30218</t>
  </si>
  <si>
    <t>专用材料费</t>
  </si>
  <si>
    <t>30226</t>
  </si>
  <si>
    <t>劳务费</t>
  </si>
  <si>
    <t>30227</t>
  </si>
  <si>
    <t>委托业务费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</si>
  <si>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</si>
  <si>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</si>
  <si>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</si>
  <si>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</si>
  <si>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</si>
  <si>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</si>
  <si>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31003</t>
  </si>
  <si>
    <t>专用设备购置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</si>
  <si>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</si>
  <si>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</si>
  <si>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</si>
  <si>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</si>
  <si>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</si>
  <si>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</si>
  <si>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</si>
  <si>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</si>
  <si>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</si>
  <si>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</si>
  <si>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</si>
  <si>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用于卫生院日常开支，确保本单位各项工作能够正常开展</t>
  </si>
  <si>
    <t>产出指标</t>
  </si>
  <si>
    <t>数量指标</t>
  </si>
  <si>
    <t>用于卫生院药品材料采购</t>
  </si>
  <si>
    <t>&gt;=</t>
  </si>
  <si>
    <t>24</t>
  </si>
  <si>
    <t>次</t>
  </si>
  <si>
    <t>定量指标</t>
  </si>
  <si>
    <t>用于卫生院药品材料采</t>
  </si>
  <si>
    <t>质量指标</t>
  </si>
  <si>
    <t>药品材料采购质量合格率</t>
  </si>
  <si>
    <t>98</t>
  </si>
  <si>
    <t>%</t>
  </si>
  <si>
    <t>时效指标</t>
  </si>
  <si>
    <t>药品材料采购送达时间</t>
  </si>
  <si>
    <t>&lt;=</t>
  </si>
  <si>
    <t>30</t>
  </si>
  <si>
    <t>天</t>
  </si>
  <si>
    <t>效益指标</t>
  </si>
  <si>
    <t>社会效益</t>
  </si>
  <si>
    <t>药品对辖区内群众产生的效益</t>
  </si>
  <si>
    <t>95</t>
  </si>
  <si>
    <t>满意度指标</t>
  </si>
  <si>
    <t>服务对象满意度</t>
  </si>
  <si>
    <t>满意度</t>
  </si>
  <si>
    <t>所采购的药品是否是群众所需</t>
  </si>
  <si>
    <t>成本指标</t>
  </si>
  <si>
    <t>社会成本指标</t>
  </si>
  <si>
    <t>采购</t>
  </si>
  <si>
    <t>1000000</t>
  </si>
  <si>
    <t>元</t>
  </si>
  <si>
    <t>验收标准</t>
  </si>
  <si>
    <t>预算06表</t>
  </si>
  <si>
    <t>政府性基金预算支出预算表</t>
  </si>
  <si>
    <t>单位名称：德宏傣族景颇族自治州残疾人联合会</t>
  </si>
  <si>
    <t>本年政府性基金预算支出</t>
  </si>
  <si>
    <t>合  计</t>
  </si>
  <si>
    <t>说明:本单位无政府性基金预算支出。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</si>
  <si>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</si>
  <si>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</si>
  <si>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</si>
  <si>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</si>
  <si>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</si>
  <si>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</si>
  <si>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</si>
  <si>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</si>
  <si>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</si>
  <si>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</si>
  <si>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</si>
  <si>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事业单位
经营收入</t>
  </si>
  <si>
    <t>救护车加油费</t>
  </si>
  <si>
    <t>车辆加油、添加燃料服务</t>
  </si>
  <si>
    <t>升</t>
  </si>
  <si>
    <t>救护车维修费</t>
  </si>
  <si>
    <t>车辆维修和保养服务</t>
  </si>
  <si>
    <t>项</t>
  </si>
  <si>
    <t>救护车保险</t>
  </si>
  <si>
    <t>机动车保险服务</t>
  </si>
  <si>
    <t>预算08表</t>
  </si>
  <si>
    <t>政府购买服务项目</t>
  </si>
  <si>
    <t>政府购买服务目录</t>
  </si>
  <si>
    <t>说明：本单位政府购买服务预算。</t>
  </si>
  <si>
    <t>预算09-1表</t>
  </si>
  <si>
    <t>单位名称（项目）</t>
  </si>
  <si>
    <t>地区</t>
  </si>
  <si>
    <t>政府性基金</t>
  </si>
  <si>
    <t>遮岛镇</t>
  </si>
  <si>
    <t>九保乡</t>
  </si>
  <si>
    <t>河西乡</t>
  </si>
  <si>
    <t>曩宋乡</t>
  </si>
  <si>
    <t>平山乡</t>
  </si>
  <si>
    <t>大厂乡</t>
  </si>
  <si>
    <t>小厂乡</t>
  </si>
  <si>
    <t>芒东镇</t>
  </si>
  <si>
    <t>勐养镇</t>
  </si>
  <si>
    <t>说明：本单位无县对下转移支付预算。</t>
  </si>
  <si>
    <t>预算09-2表</t>
  </si>
  <si>
    <t/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</si>
  <si>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</si>
  <si>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</si>
  <si>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</si>
  <si>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</si>
  <si>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</si>
  <si>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</si>
  <si>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</si>
  <si>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</si>
  <si>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说明：本单位无新增资产配置。</t>
  </si>
  <si>
    <t>预算11表</t>
  </si>
  <si>
    <t>上级补助</t>
  </si>
  <si>
    <t>2026年基本公共卫生服务项目中央补助资金</t>
  </si>
  <si>
    <t>31002</t>
  </si>
  <si>
    <t>办公设备购置</t>
  </si>
  <si>
    <t>预算12表</t>
  </si>
  <si>
    <t>项目级次</t>
  </si>
  <si>
    <t>说明：本单位无项目支出中期规划预算。</t>
  </si>
</sst>
</file>

<file path=xl/styles.xml><?xml version="1.0" encoding="utf-8"?>
<styleSheet xmlns="http://schemas.openxmlformats.org/spreadsheetml/2006/main">
  <numFmts count="9">
    <numFmt numFmtId="176" formatCode="yyyy/mm/dd"/>
    <numFmt numFmtId="177" formatCode="#,##0;\-#,##0;;@"/>
    <numFmt numFmtId="42" formatCode="_ &quot;￥&quot;* #,##0_ ;_ &quot;￥&quot;* \-#,##0_ ;_ &quot;￥&quot;* &quot;-&quot;_ ;_ @_ "/>
    <numFmt numFmtId="178" formatCode="#,##0.00;\-#,##0.00;;@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9" formatCode="yyyy/mm/dd\ hh:mm:ss"/>
    <numFmt numFmtId="180" formatCode="hh:mm:ss"/>
  </numFmts>
  <fonts count="40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FFFF"/>
      <name val="宋体"/>
      <charset val="134"/>
    </font>
    <font>
      <sz val="9"/>
      <color rgb="FF000000"/>
      <name val="SimSun"/>
      <charset val="134"/>
    </font>
    <font>
      <b/>
      <sz val="20"/>
      <color rgb="FF000000"/>
      <name val="SimSun"/>
      <charset val="134"/>
    </font>
    <font>
      <sz val="11"/>
      <color rgb="FF000000"/>
      <name val="SimSun"/>
      <charset val="134"/>
    </font>
    <font>
      <b/>
      <sz val="18"/>
      <name val="Microsoft Sans Serif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color rgb="FF000000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7">
    <xf numFmtId="0" fontId="0" fillId="0" borderId="0">
      <alignment vertical="top"/>
    </xf>
    <xf numFmtId="42" fontId="23" fillId="0" borderId="0" applyFont="0" applyFill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8" borderId="19" applyNumberFormat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179" fontId="1" fillId="0" borderId="7">
      <alignment horizontal="right" vertical="center"/>
    </xf>
    <xf numFmtId="0" fontId="33" fillId="1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176" fontId="1" fillId="0" borderId="7">
      <alignment horizontal="right"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6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4" borderId="14" applyNumberFormat="0" applyAlignment="0" applyProtection="0">
      <alignment vertical="center"/>
    </xf>
    <xf numFmtId="0" fontId="38" fillId="4" borderId="19" applyNumberFormat="0" applyAlignment="0" applyProtection="0">
      <alignment vertical="center"/>
    </xf>
    <xf numFmtId="0" fontId="34" fillId="10" borderId="20" applyNumberFormat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10" fontId="1" fillId="0" borderId="7">
      <alignment horizontal="right" vertical="center"/>
    </xf>
    <xf numFmtId="0" fontId="33" fillId="15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178" fontId="1" fillId="0" borderId="7">
      <alignment horizontal="right" vertical="center"/>
    </xf>
    <xf numFmtId="49" fontId="1" fillId="0" borderId="7">
      <alignment horizontal="left" vertical="center" wrapText="1"/>
    </xf>
    <xf numFmtId="178" fontId="1" fillId="0" borderId="7">
      <alignment horizontal="right" vertical="center"/>
    </xf>
    <xf numFmtId="180" fontId="1" fillId="0" borderId="7">
      <alignment horizontal="right" vertical="center"/>
    </xf>
    <xf numFmtId="177" fontId="1" fillId="0" borderId="7">
      <alignment horizontal="right" vertical="center"/>
    </xf>
  </cellStyleXfs>
  <cellXfs count="198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Alignment="1">
      <alignment horizontal="left" vertical="center"/>
    </xf>
    <xf numFmtId="0" fontId="5" fillId="0" borderId="0" xfId="0" applyAlignment="1"/>
    <xf numFmtId="0" fontId="2" fillId="0" borderId="0" xfId="0" applyFont="1" applyAlignment="1" applyProtection="1">
      <alignment horizontal="right"/>
      <protection locked="0"/>
    </xf>
    <xf numFmtId="0" fontId="5" fillId="0" borderId="1" xfId="0" applyBorder="1" applyAlignment="1" applyProtection="1">
      <alignment horizontal="center" vertical="center" wrapText="1"/>
      <protection locked="0"/>
    </xf>
    <xf numFmtId="0" fontId="5" fillId="0" borderId="1" xfId="0" applyBorder="1" applyAlignment="1">
      <alignment horizontal="center" vertical="center" wrapText="1"/>
    </xf>
    <xf numFmtId="0" fontId="5" fillId="0" borderId="2" xfId="0" applyBorder="1" applyAlignment="1">
      <alignment horizontal="center" vertical="center"/>
    </xf>
    <xf numFmtId="0" fontId="5" fillId="0" borderId="3" xfId="0" applyBorder="1" applyAlignment="1">
      <alignment horizontal="center" vertical="center"/>
    </xf>
    <xf numFmtId="0" fontId="5" fillId="0" borderId="4" xfId="0" applyBorder="1" applyAlignment="1">
      <alignment horizontal="center" vertical="center"/>
    </xf>
    <xf numFmtId="0" fontId="5" fillId="0" borderId="5" xfId="0" applyBorder="1" applyAlignment="1" applyProtection="1">
      <alignment horizontal="center" vertical="center" wrapText="1"/>
      <protection locked="0"/>
    </xf>
    <xf numFmtId="0" fontId="5" fillId="0" borderId="5" xfId="0" applyBorder="1" applyAlignment="1">
      <alignment horizontal="center" vertical="center" wrapText="1"/>
    </xf>
    <xf numFmtId="0" fontId="5" fillId="0" borderId="6" xfId="0" applyBorder="1" applyAlignment="1" applyProtection="1">
      <alignment horizontal="center" vertical="center" wrapText="1"/>
      <protection locked="0"/>
    </xf>
    <xf numFmtId="0" fontId="5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8" fontId="1" fillId="0" borderId="7" xfId="54" applyProtection="1">
      <alignment horizontal="right" vertical="center"/>
      <protection locked="0"/>
    </xf>
    <xf numFmtId="0" fontId="2" fillId="0" borderId="7" xfId="0" applyFont="1" applyBorder="1" applyAlignment="1"/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>
      <alignment vertical="top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Border="1" applyAlignment="1">
      <alignment horizontal="left" vertical="center"/>
    </xf>
    <xf numFmtId="0" fontId="5" fillId="0" borderId="0" xfId="0" applyBorder="1" applyAlignment="1"/>
    <xf numFmtId="0" fontId="5" fillId="0" borderId="7" xfId="0" applyBorder="1" applyAlignment="1" applyProtection="1">
      <alignment horizontal="center" vertical="center" wrapText="1"/>
      <protection locked="0"/>
    </xf>
    <xf numFmtId="0" fontId="5" fillId="0" borderId="7" xfId="0" applyBorder="1" applyAlignment="1">
      <alignment horizontal="center" vertical="center" wrapText="1"/>
    </xf>
    <xf numFmtId="0" fontId="5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left" vertical="center"/>
    </xf>
    <xf numFmtId="0" fontId="2" fillId="0" borderId="0" xfId="0" applyFont="1" applyBorder="1" applyAlignment="1" applyProtection="1">
      <alignment horizontal="right"/>
      <protection locked="0"/>
    </xf>
    <xf numFmtId="0" fontId="4" fillId="0" borderId="7" xfId="0" applyFont="1" applyBorder="1" applyAlignment="1">
      <alignment horizontal="right" vertical="center" wrapText="1"/>
    </xf>
    <xf numFmtId="0" fontId="4" fillId="0" borderId="7" xfId="0" applyFont="1" applyBorder="1" applyAlignment="1" applyProtection="1">
      <alignment horizontal="right" vertical="center" wrapText="1"/>
      <protection locked="0"/>
    </xf>
    <xf numFmtId="49" fontId="1" fillId="0" borderId="7" xfId="53" applyProtection="1">
      <alignment horizontal="left" vertical="center" wrapText="1"/>
      <protection locked="0"/>
    </xf>
    <xf numFmtId="0" fontId="4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5" fillId="0" borderId="2" xfId="0" applyBorder="1" applyAlignment="1">
      <alignment horizontal="center" vertical="center" wrapText="1"/>
    </xf>
    <xf numFmtId="0" fontId="5" fillId="0" borderId="3" xfId="0" applyBorder="1" applyAlignment="1">
      <alignment horizontal="center" vertical="center" wrapText="1"/>
    </xf>
    <xf numFmtId="0" fontId="5" fillId="0" borderId="4" xfId="0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Protection="1">
      <alignment vertical="top"/>
      <protection locked="0"/>
    </xf>
    <xf numFmtId="0" fontId="5" fillId="0" borderId="7" xfId="0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/>
    <xf numFmtId="0" fontId="2" fillId="0" borderId="0" xfId="0" applyFont="1" applyAlignment="1" applyProtection="1">
      <alignment horizontal="right" vertical="center"/>
      <protection locked="0"/>
    </xf>
    <xf numFmtId="0" fontId="5" fillId="0" borderId="0" xfId="0" applyAlignment="1">
      <alignment horizontal="right"/>
    </xf>
    <xf numFmtId="0" fontId="4" fillId="0" borderId="0" xfId="0" applyFont="1" applyAlignment="1">
      <alignment horizontal="left" vertical="center" wrapText="1"/>
    </xf>
    <xf numFmtId="0" fontId="5" fillId="0" borderId="0" xfId="0" applyAlignment="1">
      <alignment wrapText="1"/>
    </xf>
    <xf numFmtId="0" fontId="5" fillId="0" borderId="1" xfId="0" applyBorder="1" applyAlignment="1">
      <alignment horizontal="center" vertical="center"/>
    </xf>
    <xf numFmtId="0" fontId="5" fillId="0" borderId="4" xfId="0" applyBorder="1" applyAlignment="1" applyProtection="1">
      <alignment horizontal="center" vertical="center"/>
      <protection locked="0"/>
    </xf>
    <xf numFmtId="0" fontId="5" fillId="0" borderId="2" xfId="0" applyBorder="1" applyAlignment="1" applyProtection="1">
      <alignment horizontal="center" vertical="center"/>
      <protection locked="0"/>
    </xf>
    <xf numFmtId="0" fontId="5" fillId="0" borderId="3" xfId="0" applyBorder="1" applyAlignment="1" applyProtection="1">
      <alignment horizontal="center" vertical="center"/>
      <protection locked="0"/>
    </xf>
    <xf numFmtId="0" fontId="5" fillId="0" borderId="6" xfId="0" applyBorder="1" applyAlignment="1">
      <alignment horizontal="center" vertical="center"/>
    </xf>
    <xf numFmtId="0" fontId="5" fillId="0" borderId="5" xfId="0" applyBorder="1" applyAlignment="1">
      <alignment horizontal="center" vertical="center"/>
    </xf>
    <xf numFmtId="0" fontId="5" fillId="0" borderId="8" xfId="0" applyBorder="1" applyAlignment="1" applyProtection="1">
      <alignment horizontal="center" vertical="center" wrapText="1"/>
      <protection locked="0"/>
    </xf>
    <xf numFmtId="0" fontId="5" fillId="0" borderId="6" xfId="0" applyBorder="1" applyAlignment="1" applyProtection="1">
      <alignment horizontal="center" vertical="center"/>
      <protection locked="0"/>
    </xf>
    <xf numFmtId="0" fontId="5" fillId="0" borderId="9" xfId="0" applyBorder="1" applyAlignment="1" applyProtection="1">
      <alignment horizontal="center" vertical="center"/>
      <protection locked="0"/>
    </xf>
    <xf numFmtId="3" fontId="5" fillId="0" borderId="7" xfId="0" applyNumberFormat="1" applyBorder="1" applyAlignment="1">
      <alignment horizontal="center" vertical="center"/>
    </xf>
    <xf numFmtId="3" fontId="5" fillId="0" borderId="2" xfId="0" applyNumberFormat="1" applyBorder="1" applyAlignment="1" applyProtection="1">
      <alignment horizontal="center" vertical="center"/>
      <protection locked="0"/>
    </xf>
    <xf numFmtId="3" fontId="5" fillId="0" borderId="6" xfId="0" applyNumberFormat="1" applyBorder="1" applyAlignment="1">
      <alignment horizontal="center" vertical="center"/>
    </xf>
    <xf numFmtId="3" fontId="5" fillId="0" borderId="9" xfId="0" applyNumberFormat="1" applyBorder="1" applyAlignment="1" applyProtection="1">
      <alignment horizontal="center" vertical="center"/>
      <protection locked="0"/>
    </xf>
    <xf numFmtId="3" fontId="5" fillId="0" borderId="9" xfId="0" applyNumberFormat="1" applyBorder="1" applyAlignment="1">
      <alignment horizontal="center" vertical="center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4" fontId="4" fillId="0" borderId="2" xfId="0" applyNumberFormat="1" applyFont="1" applyBorder="1" applyAlignment="1" applyProtection="1">
      <alignment horizontal="right" vertical="center"/>
      <protection locked="0"/>
    </xf>
    <xf numFmtId="0" fontId="4" fillId="0" borderId="6" xfId="0" applyFont="1" applyBorder="1" applyAlignment="1" applyProtection="1">
      <alignment horizontal="right" vertical="center"/>
      <protection locked="0"/>
    </xf>
    <xf numFmtId="0" fontId="4" fillId="0" borderId="9" xfId="0" applyFont="1" applyBorder="1" applyAlignment="1" applyProtection="1">
      <alignment horizontal="right" vertical="center"/>
      <protection locked="0"/>
    </xf>
    <xf numFmtId="0" fontId="4" fillId="0" borderId="7" xfId="0" applyFont="1" applyBorder="1" applyProtection="1">
      <alignment vertical="top"/>
      <protection locked="0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2" fillId="0" borderId="0" xfId="0" applyFont="1" applyBorder="1">
      <alignment vertical="top"/>
    </xf>
    <xf numFmtId="0" fontId="5" fillId="0" borderId="7" xfId="0" applyBorder="1" applyAlignment="1">
      <alignment vertical="center"/>
    </xf>
    <xf numFmtId="0" fontId="5" fillId="0" borderId="7" xfId="0" applyBorder="1" applyAlignment="1">
      <alignment vertical="center" wrapText="1"/>
    </xf>
    <xf numFmtId="0" fontId="5" fillId="0" borderId="3" xfId="0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/>
    </xf>
    <xf numFmtId="0" fontId="4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5" fillId="0" borderId="10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 wrapText="1"/>
    </xf>
    <xf numFmtId="0" fontId="5" fillId="0" borderId="9" xfId="0" applyBorder="1" applyAlignment="1">
      <alignment horizontal="center" vertical="center" wrapText="1"/>
    </xf>
    <xf numFmtId="0" fontId="5" fillId="0" borderId="9" xfId="0" applyBorder="1" applyAlignment="1">
      <alignment horizontal="center" vertical="center"/>
    </xf>
    <xf numFmtId="0" fontId="4" fillId="0" borderId="6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/>
    </xf>
    <xf numFmtId="0" fontId="4" fillId="0" borderId="9" xfId="0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5" fillId="0" borderId="3" xfId="0" applyBorder="1" applyAlignment="1" applyProtection="1">
      <alignment horizontal="center" vertical="center" wrapText="1"/>
      <protection locked="0"/>
    </xf>
    <xf numFmtId="0" fontId="5" fillId="0" borderId="11" xfId="0" applyBorder="1" applyAlignment="1" applyProtection="1">
      <alignment horizontal="center" vertical="center" wrapText="1"/>
      <protection locked="0"/>
    </xf>
    <xf numFmtId="0" fontId="5" fillId="0" borderId="13" xfId="0" applyBorder="1" applyAlignment="1">
      <alignment horizontal="center" vertical="center" wrapText="1"/>
    </xf>
    <xf numFmtId="0" fontId="5" fillId="0" borderId="13" xfId="0" applyBorder="1" applyAlignment="1" applyProtection="1">
      <alignment horizontal="center" vertical="center"/>
      <protection locked="0"/>
    </xf>
    <xf numFmtId="0" fontId="5" fillId="0" borderId="13" xfId="0" applyBorder="1" applyAlignment="1" applyProtection="1">
      <alignment horizontal="center" vertical="center" wrapText="1"/>
      <protection locked="0"/>
    </xf>
    <xf numFmtId="0" fontId="5" fillId="0" borderId="9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right"/>
    </xf>
    <xf numFmtId="0" fontId="7" fillId="0" borderId="0" xfId="0" applyFont="1" applyAlignment="1" applyProtection="1">
      <alignment horizontal="right"/>
      <protection locked="0"/>
    </xf>
    <xf numFmtId="49" fontId="7" fillId="0" borderId="0" xfId="0" applyNumberFormat="1" applyFont="1" applyAlignment="1" applyProtection="1">
      <protection locked="0"/>
    </xf>
    <xf numFmtId="0" fontId="4" fillId="0" borderId="0" xfId="0" applyFont="1" applyAlignment="1">
      <alignment horizontal="right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right"/>
      <protection locked="0"/>
    </xf>
    <xf numFmtId="0" fontId="5" fillId="0" borderId="1" xfId="0" applyBorder="1" applyAlignment="1" applyProtection="1">
      <alignment horizontal="center" vertical="center"/>
      <protection locked="0"/>
    </xf>
    <xf numFmtId="49" fontId="5" fillId="0" borderId="1" xfId="0" applyNumberFormat="1" applyBorder="1" applyAlignment="1" applyProtection="1">
      <alignment horizontal="center" vertical="center" wrapText="1"/>
      <protection locked="0"/>
    </xf>
    <xf numFmtId="0" fontId="5" fillId="0" borderId="5" xfId="0" applyBorder="1" applyAlignment="1" applyProtection="1">
      <alignment horizontal="center" vertical="center"/>
      <protection locked="0"/>
    </xf>
    <xf numFmtId="49" fontId="5" fillId="0" borderId="5" xfId="0" applyNumberFormat="1" applyBorder="1" applyAlignment="1" applyProtection="1">
      <alignment horizontal="center" vertical="center" wrapText="1"/>
      <protection locked="0"/>
    </xf>
    <xf numFmtId="49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4" fontId="4" fillId="0" borderId="7" xfId="0" applyNumberFormat="1" applyFont="1" applyBorder="1" applyAlignment="1">
      <alignment horizontal="right" vertical="center"/>
    </xf>
    <xf numFmtId="4" fontId="4" fillId="0" borderId="7" xfId="0" applyNumberFormat="1" applyFont="1" applyBorder="1" applyAlignment="1">
      <alignment horizontal="right" vertical="center" wrapText="1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4" fontId="9" fillId="0" borderId="0" xfId="0" applyNumberFormat="1" applyFont="1" applyBorder="1" applyAlignment="1" applyProtection="1">
      <alignment horizontal="left" vertical="center"/>
      <protection locked="0"/>
    </xf>
    <xf numFmtId="4" fontId="9" fillId="0" borderId="0" xfId="0" applyNumberFormat="1" applyFont="1" applyBorder="1" applyAlignment="1" applyProtection="1">
      <alignment horizontal="left" vertical="center" wrapText="1"/>
      <protection locked="0"/>
    </xf>
    <xf numFmtId="49" fontId="11" fillId="0" borderId="0" xfId="53" applyFont="1" applyBorder="1">
      <alignment horizontal="left" vertical="center" wrapText="1"/>
    </xf>
    <xf numFmtId="49" fontId="12" fillId="0" borderId="0" xfId="53" applyFont="1" applyBorder="1" applyAlignment="1">
      <alignment horizontal="center" vertical="center" wrapText="1"/>
    </xf>
    <xf numFmtId="49" fontId="11" fillId="0" borderId="7" xfId="53" applyFont="1" applyAlignment="1">
      <alignment horizontal="center" vertical="center" wrapText="1"/>
    </xf>
    <xf numFmtId="49" fontId="11" fillId="0" borderId="7" xfId="53" applyFont="1">
      <alignment horizontal="left" vertical="center" wrapText="1"/>
    </xf>
    <xf numFmtId="49" fontId="11" fillId="0" borderId="0" xfId="53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left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49" fontId="4" fillId="0" borderId="7" xfId="53" applyFont="1">
      <alignment horizontal="left" vertical="center" wrapText="1"/>
    </xf>
    <xf numFmtId="49" fontId="4" fillId="0" borderId="7" xfId="53" applyFont="1" applyAlignment="1">
      <alignment horizontal="center" vertical="center" wrapText="1"/>
    </xf>
    <xf numFmtId="178" fontId="4" fillId="0" borderId="7" xfId="54" applyFont="1">
      <alignment horizontal="right" vertical="center"/>
    </xf>
    <xf numFmtId="0" fontId="13" fillId="0" borderId="0" xfId="0" applyBorder="1">
      <alignment vertical="top"/>
    </xf>
    <xf numFmtId="0" fontId="12" fillId="0" borderId="0" xfId="0" applyFont="1" applyBorder="1" applyAlignment="1">
      <alignment horizontal="center" vertical="center"/>
    </xf>
    <xf numFmtId="0" fontId="13" fillId="0" borderId="7" xfId="0" applyBorder="1" applyAlignment="1">
      <alignment horizontal="center" vertical="center" wrapText="1"/>
    </xf>
    <xf numFmtId="0" fontId="13" fillId="0" borderId="7" xfId="0" applyBorder="1" applyAlignment="1">
      <alignment horizontal="center" vertical="center"/>
    </xf>
    <xf numFmtId="0" fontId="13" fillId="0" borderId="0" xfId="0" applyBorder="1" applyAlignment="1">
      <alignment horizontal="right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right" wrapText="1"/>
    </xf>
    <xf numFmtId="0" fontId="14" fillId="0" borderId="0" xfId="0" applyFont="1" applyBorder="1" applyAlignment="1">
      <alignment horizontal="center" vertical="center" wrapText="1"/>
    </xf>
    <xf numFmtId="0" fontId="5" fillId="0" borderId="0" xfId="0" applyBorder="1" applyAlignment="1">
      <alignment horizontal="left" wrapText="1"/>
    </xf>
    <xf numFmtId="0" fontId="15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7" xfId="0" applyNumberFormat="1" applyFont="1" applyBorder="1" applyAlignment="1">
      <alignment vertical="center"/>
    </xf>
    <xf numFmtId="4" fontId="15" fillId="0" borderId="2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horizontal="center" vertical="center" wrapText="1"/>
    </xf>
    <xf numFmtId="49" fontId="13" fillId="0" borderId="0" xfId="0" applyNumberFormat="1" applyBorder="1" applyAlignment="1">
      <alignment horizontal="left" vertical="center" wrapText="1"/>
    </xf>
    <xf numFmtId="49" fontId="16" fillId="0" borderId="7" xfId="53" applyFont="1" applyAlignment="1">
      <alignment horizontal="center" vertical="center" wrapText="1"/>
    </xf>
    <xf numFmtId="49" fontId="16" fillId="0" borderId="7" xfId="53" applyFont="1">
      <alignment horizontal="left" vertical="center" wrapText="1"/>
    </xf>
    <xf numFmtId="178" fontId="16" fillId="0" borderId="7" xfId="54" applyFont="1">
      <alignment horizontal="right" vertical="center"/>
    </xf>
    <xf numFmtId="49" fontId="16" fillId="0" borderId="7" xfId="53" applyFont="1" applyAlignment="1">
      <alignment horizontal="left" vertical="center" wrapText="1" indent="1"/>
    </xf>
    <xf numFmtId="49" fontId="16" fillId="0" borderId="7" xfId="53" applyFont="1" applyAlignment="1">
      <alignment horizontal="left" vertical="center" wrapText="1" indent="2"/>
    </xf>
    <xf numFmtId="0" fontId="2" fillId="0" borderId="0" xfId="0" applyFont="1" applyBorder="1" applyAlignment="1">
      <alignment vertical="center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5" fillId="0" borderId="7" xfId="0" applyBorder="1" applyAlignment="1">
      <alignment horizontal="left" vertical="center"/>
    </xf>
    <xf numFmtId="0" fontId="5" fillId="0" borderId="7" xfId="0" applyBorder="1" applyAlignment="1" applyProtection="1">
      <alignment vertical="center"/>
      <protection locked="0"/>
    </xf>
    <xf numFmtId="0" fontId="2" fillId="0" borderId="6" xfId="0" applyFont="1" applyBorder="1" applyAlignment="1">
      <alignment vertical="center"/>
    </xf>
    <xf numFmtId="178" fontId="1" fillId="0" borderId="7" xfId="0" applyNumberFormat="1" applyFont="1" applyBorder="1" applyAlignment="1" applyProtection="1">
      <alignment horizontal="right" vertical="center"/>
      <protection locked="0"/>
    </xf>
    <xf numFmtId="0" fontId="19" fillId="0" borderId="7" xfId="0" applyFont="1" applyBorder="1" applyAlignment="1">
      <alignment horizontal="center" vertical="center"/>
    </xf>
    <xf numFmtId="0" fontId="4" fillId="0" borderId="0" xfId="53" applyNumberFormat="1" applyFont="1" applyBorder="1" applyAlignment="1">
      <alignment horizontal="left" vertical="center"/>
    </xf>
    <xf numFmtId="0" fontId="3" fillId="0" borderId="0" xfId="53" applyNumberFormat="1" applyFont="1" applyBorder="1" applyAlignment="1">
      <alignment horizontal="center" vertical="center"/>
    </xf>
    <xf numFmtId="0" fontId="4" fillId="0" borderId="7" xfId="53" applyNumberFormat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53" applyNumberFormat="1" applyFont="1">
      <alignment horizontal="left" vertical="center" wrapText="1"/>
    </xf>
    <xf numFmtId="0" fontId="4" fillId="0" borderId="7" xfId="53" applyNumberFormat="1" applyFont="1" applyAlignment="1">
      <alignment horizontal="left" vertical="center" wrapText="1" indent="1"/>
    </xf>
    <xf numFmtId="0" fontId="4" fillId="0" borderId="7" xfId="53" applyNumberFormat="1" applyFont="1" applyAlignment="1">
      <alignment horizontal="left" vertical="center" wrapText="1" indent="2"/>
    </xf>
    <xf numFmtId="0" fontId="5" fillId="0" borderId="0" xfId="0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4" xfId="0" applyBorder="1" applyAlignment="1">
      <alignment vertical="center"/>
    </xf>
    <xf numFmtId="0" fontId="2" fillId="0" borderId="0" xfId="0" applyFont="1" applyAlignment="1">
      <alignment horizontal="center" vertical="center"/>
    </xf>
    <xf numFmtId="49" fontId="4" fillId="0" borderId="0" xfId="53" applyFont="1" applyBorder="1">
      <alignment horizontal="left" vertical="center" wrapText="1"/>
    </xf>
    <xf numFmtId="49" fontId="4" fillId="0" borderId="0" xfId="53" applyFont="1" applyBorder="1" applyAlignment="1">
      <alignment horizontal="righ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4" fillId="0" borderId="0" xfId="53" applyFont="1" applyBorder="1" applyAlignment="1">
      <alignment horizontal="center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DateTimeStyle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DateStyle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PercentStyle" xfId="35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tabSelected="1" workbookViewId="0">
      <selection activeCell="A1" sqref="A1"/>
    </sheetView>
  </sheetViews>
  <sheetFormatPr defaultColWidth="10.2857142857143" defaultRowHeight="15" customHeight="1" outlineLevelCol="3"/>
  <cols>
    <col min="1" max="4" width="33.2857142857143" customWidth="1"/>
  </cols>
  <sheetData>
    <row r="1" ht="18.75" customHeight="1" spans="1:4">
      <c r="A1" s="194"/>
      <c r="B1" s="194"/>
      <c r="C1" s="194"/>
      <c r="D1" s="195" t="s">
        <v>0</v>
      </c>
    </row>
    <row r="2" ht="42" customHeight="1" spans="1:4">
      <c r="A2" s="196" t="str">
        <f>"2026"&amp;"年部门财务收支预算总表"</f>
        <v>2026年部门财务收支预算总表</v>
      </c>
      <c r="B2" s="196"/>
      <c r="C2" s="196"/>
      <c r="D2" s="196"/>
    </row>
    <row r="3" ht="18.75" customHeight="1" spans="1:4">
      <c r="A3" s="194" t="str">
        <f>"单位名称："&amp;"梁河县遮岛镇社区卫生服务中心"</f>
        <v>单位名称：梁河县遮岛镇社区卫生服务中心</v>
      </c>
      <c r="B3" s="194"/>
      <c r="C3" s="197"/>
      <c r="D3" s="195" t="s">
        <v>1</v>
      </c>
    </row>
    <row r="4" ht="18.75" customHeight="1" spans="1:4">
      <c r="A4" s="152" t="s">
        <v>2</v>
      </c>
      <c r="B4" s="152"/>
      <c r="C4" s="152" t="s">
        <v>3</v>
      </c>
      <c r="D4" s="152"/>
    </row>
    <row r="5" ht="18.75" customHeight="1" spans="1:4">
      <c r="A5" s="152" t="s">
        <v>4</v>
      </c>
      <c r="B5" s="152" t="s">
        <v>5</v>
      </c>
      <c r="C5" s="152" t="s">
        <v>6</v>
      </c>
      <c r="D5" s="152" t="s">
        <v>5</v>
      </c>
    </row>
    <row r="6" ht="18.75" customHeight="1" spans="1:4">
      <c r="A6" s="151" t="s">
        <v>7</v>
      </c>
      <c r="B6" s="153">
        <v>1812359.35</v>
      </c>
      <c r="C6" s="151" t="str">
        <f>"一"&amp;"、"&amp;"社会保障和就业支出"</f>
        <v>一、社会保障和就业支出</v>
      </c>
      <c r="D6" s="153">
        <v>216888.24</v>
      </c>
    </row>
    <row r="7" ht="18.75" customHeight="1" spans="1:4">
      <c r="A7" s="151" t="s">
        <v>8</v>
      </c>
      <c r="B7" s="153"/>
      <c r="C7" s="151" t="str">
        <f>"二"&amp;"、"&amp;"卫生健康支出"</f>
        <v>二、卫生健康支出</v>
      </c>
      <c r="D7" s="153">
        <v>2789100.07</v>
      </c>
    </row>
    <row r="8" ht="18.75" customHeight="1" spans="1:4">
      <c r="A8" s="151" t="s">
        <v>9</v>
      </c>
      <c r="B8" s="153"/>
      <c r="C8" s="151" t="str">
        <f>"三"&amp;"、"&amp;"住房保障支出"</f>
        <v>三、住房保障支出</v>
      </c>
      <c r="D8" s="153">
        <v>156371.04</v>
      </c>
    </row>
    <row r="9" ht="18.75" customHeight="1" spans="1:4">
      <c r="A9" s="151" t="s">
        <v>10</v>
      </c>
      <c r="B9" s="153"/>
      <c r="C9" s="151"/>
      <c r="D9" s="153"/>
    </row>
    <row r="10" ht="18.75" customHeight="1" spans="1:4">
      <c r="A10" s="151" t="s">
        <v>11</v>
      </c>
      <c r="B10" s="153">
        <v>1350000</v>
      </c>
      <c r="C10" s="151"/>
      <c r="D10" s="153"/>
    </row>
    <row r="11" ht="18.75" customHeight="1" spans="1:4">
      <c r="A11" s="151" t="s">
        <v>12</v>
      </c>
      <c r="B11" s="153">
        <v>1350000</v>
      </c>
      <c r="C11" s="151"/>
      <c r="D11" s="153"/>
    </row>
    <row r="12" ht="18.75" customHeight="1" spans="1:4">
      <c r="A12" s="151" t="s">
        <v>13</v>
      </c>
      <c r="B12" s="153"/>
      <c r="C12" s="151"/>
      <c r="D12" s="153"/>
    </row>
    <row r="13" ht="18.75" customHeight="1" spans="1:4">
      <c r="A13" s="151" t="s">
        <v>14</v>
      </c>
      <c r="B13" s="153"/>
      <c r="C13" s="151"/>
      <c r="D13" s="153"/>
    </row>
    <row r="14" ht="18.75" customHeight="1" spans="1:4">
      <c r="A14" s="151" t="s">
        <v>15</v>
      </c>
      <c r="B14" s="153"/>
      <c r="C14" s="151"/>
      <c r="D14" s="153"/>
    </row>
    <row r="15" ht="18.75" customHeight="1" spans="1:4">
      <c r="A15" s="151" t="s">
        <v>16</v>
      </c>
      <c r="B15" s="153"/>
      <c r="C15" s="151"/>
      <c r="D15" s="153"/>
    </row>
    <row r="16" ht="18.75" customHeight="1" spans="1:4">
      <c r="A16" s="151"/>
      <c r="B16" s="153"/>
      <c r="C16" s="151"/>
      <c r="D16" s="153"/>
    </row>
    <row r="17" ht="18.75" customHeight="1" spans="1:4">
      <c r="A17" s="151"/>
      <c r="B17" s="153"/>
      <c r="C17" s="151"/>
      <c r="D17" s="153"/>
    </row>
    <row r="18" ht="18.75" customHeight="1" spans="1:4">
      <c r="A18" s="151"/>
      <c r="B18" s="153"/>
      <c r="C18" s="151"/>
      <c r="D18" s="153"/>
    </row>
    <row r="19" ht="18.75" customHeight="1" spans="1:4">
      <c r="A19" s="151"/>
      <c r="B19" s="153"/>
      <c r="C19" s="151"/>
      <c r="D19" s="153"/>
    </row>
    <row r="20" ht="18.75" customHeight="1" spans="1:4">
      <c r="A20" s="151"/>
      <c r="B20" s="153"/>
      <c r="C20" s="151"/>
      <c r="D20" s="153"/>
    </row>
    <row r="21" ht="18.75" customHeight="1" spans="1:4">
      <c r="A21" s="151"/>
      <c r="B21" s="153"/>
      <c r="C21" s="151"/>
      <c r="D21" s="153"/>
    </row>
    <row r="22" ht="18.75" customHeight="1" spans="1:4">
      <c r="A22" s="151"/>
      <c r="B22" s="153"/>
      <c r="C22" s="151"/>
      <c r="D22" s="153"/>
    </row>
    <row r="23" ht="18.75" customHeight="1" spans="1:4">
      <c r="A23" s="151"/>
      <c r="B23" s="153"/>
      <c r="C23" s="151"/>
      <c r="D23" s="153"/>
    </row>
    <row r="24" ht="18.75" customHeight="1" spans="1:4">
      <c r="A24" s="151"/>
      <c r="B24" s="153"/>
      <c r="C24" s="151"/>
      <c r="D24" s="153"/>
    </row>
    <row r="25" ht="18.75" customHeight="1" spans="1:4">
      <c r="A25" s="151"/>
      <c r="B25" s="153"/>
      <c r="C25" s="151"/>
      <c r="D25" s="153"/>
    </row>
    <row r="26" ht="18.75" customHeight="1" spans="1:4">
      <c r="A26" s="151"/>
      <c r="B26" s="153"/>
      <c r="C26" s="151"/>
      <c r="D26" s="153"/>
    </row>
    <row r="27" ht="18.75" customHeight="1" spans="1:4">
      <c r="A27" s="151"/>
      <c r="B27" s="153"/>
      <c r="C27" s="151"/>
      <c r="D27" s="153"/>
    </row>
    <row r="28" ht="18.75" customHeight="1" spans="1:4">
      <c r="A28" s="151"/>
      <c r="B28" s="153"/>
      <c r="C28" s="151"/>
      <c r="D28" s="153"/>
    </row>
    <row r="29" ht="18.75" customHeight="1" spans="1:4">
      <c r="A29" s="151"/>
      <c r="B29" s="153"/>
      <c r="C29" s="151"/>
      <c r="D29" s="153"/>
    </row>
    <row r="30" ht="18.75" customHeight="1" spans="1:4">
      <c r="A30" s="151"/>
      <c r="B30" s="153"/>
      <c r="C30" s="151"/>
      <c r="D30" s="153"/>
    </row>
    <row r="31" ht="18.75" customHeight="1" spans="1:4">
      <c r="A31" s="151"/>
      <c r="B31" s="153"/>
      <c r="C31" s="151"/>
      <c r="D31" s="153"/>
    </row>
    <row r="32" ht="18.75" customHeight="1" spans="1:4">
      <c r="A32" s="151" t="s">
        <v>17</v>
      </c>
      <c r="B32" s="153">
        <v>3162359.35</v>
      </c>
      <c r="C32" s="151" t="s">
        <v>18</v>
      </c>
      <c r="D32" s="153">
        <v>3162359.35</v>
      </c>
    </row>
    <row r="33" ht="18.75" customHeight="1" spans="1:4">
      <c r="A33" s="151" t="s">
        <v>19</v>
      </c>
      <c r="B33" s="153"/>
      <c r="C33" s="151" t="s">
        <v>20</v>
      </c>
      <c r="D33" s="153"/>
    </row>
    <row r="34" ht="18.75" customHeight="1" spans="1:4">
      <c r="A34" s="151" t="s">
        <v>21</v>
      </c>
      <c r="B34" s="153"/>
      <c r="C34" s="151" t="s">
        <v>21</v>
      </c>
      <c r="D34" s="153"/>
    </row>
    <row r="35" ht="18.75" customHeight="1" spans="1:4">
      <c r="A35" s="151" t="s">
        <v>22</v>
      </c>
      <c r="B35" s="153"/>
      <c r="C35" s="151" t="s">
        <v>23</v>
      </c>
      <c r="D35" s="153"/>
    </row>
    <row r="36" ht="18.75" customHeight="1" spans="1:4">
      <c r="A36" s="151" t="s">
        <v>24</v>
      </c>
      <c r="B36" s="153">
        <v>3162359.35</v>
      </c>
      <c r="C36" s="151" t="s">
        <v>25</v>
      </c>
      <c r="D36" s="153">
        <v>3162359.35</v>
      </c>
    </row>
  </sheetData>
  <mergeCells count="4">
    <mergeCell ref="A2:D2"/>
    <mergeCell ref="A3:B3"/>
    <mergeCell ref="A4:B4"/>
    <mergeCell ref="C4:D4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10"/>
  <sheetViews>
    <sheetView showZeros="0" workbookViewId="0">
      <selection activeCell="A1" sqref="A1"/>
    </sheetView>
  </sheetViews>
  <sheetFormatPr defaultColWidth="9.14285714285714" defaultRowHeight="14.25" customHeight="1" outlineLevelCol="5"/>
  <cols>
    <col min="1" max="6" width="23.047619047619" customWidth="1"/>
  </cols>
  <sheetData>
    <row r="1" ht="12" customHeight="1" spans="1:6">
      <c r="A1" s="121">
        <v>1</v>
      </c>
      <c r="B1" s="122">
        <v>0</v>
      </c>
      <c r="C1" s="121">
        <v>1</v>
      </c>
      <c r="D1" s="90"/>
      <c r="E1" s="90"/>
      <c r="F1" s="123" t="s">
        <v>283</v>
      </c>
    </row>
    <row r="2" ht="26.25" customHeight="1" spans="1:6">
      <c r="A2" s="124" t="str">
        <f>"2026"&amp;"年部门政府性基金预算支出预算表"</f>
        <v>2026年部门政府性基金预算支出预算表</v>
      </c>
      <c r="B2" s="124" t="s">
        <v>284</v>
      </c>
      <c r="C2" s="125"/>
      <c r="D2" s="126"/>
      <c r="E2" s="126"/>
      <c r="F2" s="126"/>
    </row>
    <row r="3" ht="13.5" customHeight="1" spans="1:6">
      <c r="A3" s="127" t="str">
        <f>"单位名称："&amp;"梁河县遮岛镇社区卫生服务中心"</f>
        <v>单位名称：梁河县遮岛镇社区卫生服务中心</v>
      </c>
      <c r="B3" s="127" t="s">
        <v>285</v>
      </c>
      <c r="C3" s="128"/>
      <c r="D3" s="90"/>
      <c r="E3" s="90"/>
      <c r="F3" s="123" t="s">
        <v>1</v>
      </c>
    </row>
    <row r="4" ht="19.5" customHeight="1" spans="1:6">
      <c r="A4" s="129" t="s">
        <v>132</v>
      </c>
      <c r="B4" s="130" t="s">
        <v>48</v>
      </c>
      <c r="C4" s="129" t="s">
        <v>49</v>
      </c>
      <c r="D4" s="12" t="s">
        <v>286</v>
      </c>
      <c r="E4" s="13"/>
      <c r="F4" s="14"/>
    </row>
    <row r="5" ht="18.75" customHeight="1" spans="1:6">
      <c r="A5" s="131"/>
      <c r="B5" s="132"/>
      <c r="C5" s="131"/>
      <c r="D5" s="70" t="s">
        <v>30</v>
      </c>
      <c r="E5" s="12" t="s">
        <v>52</v>
      </c>
      <c r="F5" s="70" t="s">
        <v>53</v>
      </c>
    </row>
    <row r="6" ht="18.75" customHeight="1" spans="1:6">
      <c r="A6" s="59"/>
      <c r="B6" s="133"/>
      <c r="C6" s="59"/>
      <c r="D6" s="35"/>
      <c r="E6" s="35"/>
      <c r="F6" s="35"/>
    </row>
    <row r="7" ht="21" customHeight="1" spans="1:6">
      <c r="A7" s="22"/>
      <c r="B7" s="22"/>
      <c r="C7" s="22"/>
      <c r="D7" s="84"/>
      <c r="E7" s="134"/>
      <c r="F7" s="134"/>
    </row>
    <row r="8" ht="21" customHeight="1" spans="1:6">
      <c r="A8" s="22"/>
      <c r="B8" s="22"/>
      <c r="C8" s="22"/>
      <c r="D8" s="135"/>
      <c r="E8" s="136"/>
      <c r="F8" s="136"/>
    </row>
    <row r="9" ht="18.75" customHeight="1" spans="1:6">
      <c r="A9" s="137" t="s">
        <v>287</v>
      </c>
      <c r="B9" s="137" t="s">
        <v>287</v>
      </c>
      <c r="C9" s="138" t="s">
        <v>287</v>
      </c>
      <c r="D9" s="84"/>
      <c r="E9" s="134"/>
      <c r="F9" s="134"/>
    </row>
    <row r="10" ht="18.75" customHeight="1" spans="1:6">
      <c r="A10" s="139" t="s">
        <v>288</v>
      </c>
      <c r="B10" s="139"/>
      <c r="C10" s="139"/>
      <c r="D10" s="140"/>
      <c r="E10" s="141"/>
      <c r="F10" s="141"/>
    </row>
  </sheetData>
  <mergeCells count="8">
    <mergeCell ref="A2:F2"/>
    <mergeCell ref="A3:C3"/>
    <mergeCell ref="D4:F4"/>
    <mergeCell ref="A9:C9"/>
    <mergeCell ref="A10:F10"/>
    <mergeCell ref="A4:A5"/>
    <mergeCell ref="B4:B5"/>
    <mergeCell ref="C4:C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Q12"/>
  <sheetViews>
    <sheetView showZeros="0" workbookViewId="0">
      <selection activeCell="F10" sqref="F10"/>
    </sheetView>
  </sheetViews>
  <sheetFormatPr defaultColWidth="9.14285714285714" defaultRowHeight="14.25" customHeight="1"/>
  <cols>
    <col min="1" max="1" width="16.3428571428571" customWidth="1"/>
    <col min="2" max="3" width="9.62857142857143" customWidth="1"/>
    <col min="4" max="5" width="3.62857142857143" customWidth="1"/>
    <col min="6" max="6" width="11.2857142857143" customWidth="1"/>
    <col min="7" max="8" width="11.847619047619" customWidth="1"/>
    <col min="9" max="9" width="10.2" customWidth="1"/>
    <col min="10" max="10" width="6.04761904761905" customWidth="1"/>
    <col min="11" max="11" width="9.77142857142857" customWidth="1"/>
    <col min="12" max="12" width="10.7714285714286" customWidth="1"/>
    <col min="13" max="15" width="10.7142857142857" customWidth="1"/>
    <col min="16" max="16" width="6.62857142857143" customWidth="1"/>
    <col min="17" max="17" width="11.4190476190476" customWidth="1"/>
  </cols>
  <sheetData>
    <row r="1" ht="13.5" customHeight="1" spans="1:17">
      <c r="A1" s="3"/>
      <c r="B1" s="3"/>
      <c r="C1" s="3"/>
      <c r="D1" s="3"/>
      <c r="E1" s="3"/>
      <c r="F1" s="3"/>
      <c r="G1" s="3"/>
      <c r="H1" s="3"/>
      <c r="I1" s="3"/>
      <c r="J1" s="3"/>
      <c r="K1" s="1"/>
      <c r="L1" s="1"/>
      <c r="M1" s="1"/>
      <c r="N1" s="1"/>
      <c r="O1" s="111"/>
      <c r="P1" s="111"/>
      <c r="Q1" s="98" t="s">
        <v>289</v>
      </c>
    </row>
    <row r="2" ht="27.75" customHeight="1" spans="1:17">
      <c r="A2" s="99" t="str">
        <f>"2026"&amp;"年部门政府采购预算表"</f>
        <v>2026年部门政府采购预算表</v>
      </c>
      <c r="B2" s="29"/>
      <c r="C2" s="29"/>
      <c r="D2" s="29"/>
      <c r="E2" s="29"/>
      <c r="F2" s="29"/>
      <c r="G2" s="29"/>
      <c r="H2" s="29"/>
      <c r="I2" s="29"/>
      <c r="J2" s="29"/>
      <c r="K2" s="112"/>
      <c r="L2" s="29"/>
      <c r="M2" s="29"/>
      <c r="N2" s="29"/>
      <c r="O2" s="112"/>
      <c r="P2" s="112"/>
      <c r="Q2" s="29"/>
    </row>
    <row r="3" ht="18.75" customHeight="1" spans="1:17">
      <c r="A3" s="100" t="str">
        <f>"单位名称："&amp;"梁河县遮岛镇社区卫生服务中心"</f>
        <v>单位名称：梁河县遮岛镇社区卫生服务中心</v>
      </c>
      <c r="B3" s="32"/>
      <c r="C3" s="32"/>
      <c r="D3" s="32"/>
      <c r="E3" s="32"/>
      <c r="F3" s="32"/>
      <c r="G3" s="32"/>
      <c r="H3" s="32"/>
      <c r="I3" s="32"/>
      <c r="J3" s="32"/>
      <c r="K3" s="1"/>
      <c r="L3" s="1"/>
      <c r="M3" s="1"/>
      <c r="N3" s="1"/>
      <c r="O3" s="113"/>
      <c r="P3" s="113"/>
      <c r="Q3" s="120" t="s">
        <v>27</v>
      </c>
    </row>
    <row r="4" ht="15.75" customHeight="1" spans="1:17">
      <c r="A4" s="11" t="s">
        <v>290</v>
      </c>
      <c r="B4" s="101" t="s">
        <v>291</v>
      </c>
      <c r="C4" s="101" t="s">
        <v>292</v>
      </c>
      <c r="D4" s="101" t="s">
        <v>293</v>
      </c>
      <c r="E4" s="101" t="s">
        <v>294</v>
      </c>
      <c r="F4" s="101" t="s">
        <v>295</v>
      </c>
      <c r="G4" s="48" t="s">
        <v>139</v>
      </c>
      <c r="H4" s="48"/>
      <c r="I4" s="48"/>
      <c r="J4" s="48"/>
      <c r="K4" s="114"/>
      <c r="L4" s="48"/>
      <c r="M4" s="48"/>
      <c r="N4" s="48"/>
      <c r="O4" s="73"/>
      <c r="P4" s="114"/>
      <c r="Q4" s="49"/>
    </row>
    <row r="5" ht="17.25" customHeight="1" spans="1:17">
      <c r="A5" s="16"/>
      <c r="B5" s="102"/>
      <c r="C5" s="102"/>
      <c r="D5" s="102"/>
      <c r="E5" s="102"/>
      <c r="F5" s="102"/>
      <c r="G5" s="102" t="s">
        <v>30</v>
      </c>
      <c r="H5" s="102" t="s">
        <v>34</v>
      </c>
      <c r="I5" s="102" t="s">
        <v>296</v>
      </c>
      <c r="J5" s="102" t="s">
        <v>297</v>
      </c>
      <c r="K5" s="115" t="s">
        <v>298</v>
      </c>
      <c r="L5" s="116" t="s">
        <v>299</v>
      </c>
      <c r="M5" s="116"/>
      <c r="N5" s="116"/>
      <c r="O5" s="117"/>
      <c r="P5" s="118"/>
      <c r="Q5" s="103"/>
    </row>
    <row r="6" ht="54" customHeight="1" spans="1:17">
      <c r="A6" s="18"/>
      <c r="B6" s="103"/>
      <c r="C6" s="103"/>
      <c r="D6" s="103"/>
      <c r="E6" s="103"/>
      <c r="F6" s="103"/>
      <c r="G6" s="103"/>
      <c r="H6" s="103" t="s">
        <v>33</v>
      </c>
      <c r="I6" s="103"/>
      <c r="J6" s="103"/>
      <c r="K6" s="119"/>
      <c r="L6" s="103" t="s">
        <v>33</v>
      </c>
      <c r="M6" s="103" t="s">
        <v>40</v>
      </c>
      <c r="N6" s="103" t="s">
        <v>300</v>
      </c>
      <c r="O6" s="33" t="s">
        <v>42</v>
      </c>
      <c r="P6" s="119" t="s">
        <v>43</v>
      </c>
      <c r="Q6" s="103" t="s">
        <v>44</v>
      </c>
    </row>
    <row r="7" ht="15" customHeight="1" spans="1:17">
      <c r="A7" s="74">
        <v>1</v>
      </c>
      <c r="B7" s="104">
        <v>2</v>
      </c>
      <c r="C7" s="104">
        <v>3</v>
      </c>
      <c r="D7" s="104">
        <v>4</v>
      </c>
      <c r="E7" s="104">
        <v>5</v>
      </c>
      <c r="F7" s="104">
        <v>6</v>
      </c>
      <c r="G7" s="78">
        <v>7</v>
      </c>
      <c r="H7" s="78">
        <v>8</v>
      </c>
      <c r="I7" s="78">
        <v>9</v>
      </c>
      <c r="J7" s="78">
        <v>10</v>
      </c>
      <c r="K7" s="78">
        <v>11</v>
      </c>
      <c r="L7" s="78">
        <v>12</v>
      </c>
      <c r="M7" s="78">
        <v>13</v>
      </c>
      <c r="N7" s="78">
        <v>14</v>
      </c>
      <c r="O7" s="78">
        <v>15</v>
      </c>
      <c r="P7" s="78">
        <v>16</v>
      </c>
      <c r="Q7" s="78">
        <v>17</v>
      </c>
    </row>
    <row r="8" ht="52.5" customHeight="1" spans="1:17">
      <c r="A8" s="105" t="s">
        <v>46</v>
      </c>
      <c r="B8" s="106"/>
      <c r="C8" s="106"/>
      <c r="D8" s="107"/>
      <c r="E8" s="108"/>
      <c r="F8" s="23">
        <v>15000</v>
      </c>
      <c r="G8" s="23">
        <v>15000</v>
      </c>
      <c r="H8" s="23"/>
      <c r="I8" s="23"/>
      <c r="J8" s="23"/>
      <c r="K8" s="23"/>
      <c r="L8" s="23">
        <v>15000</v>
      </c>
      <c r="M8" s="23">
        <v>15000</v>
      </c>
      <c r="N8" s="23"/>
      <c r="O8" s="23"/>
      <c r="P8" s="23"/>
      <c r="Q8" s="23"/>
    </row>
    <row r="9" ht="52.5" customHeight="1" spans="1:17">
      <c r="A9" s="105" t="str">
        <f t="shared" ref="A9:A11" si="0">"     "&amp;"单位资金安排2026年特定目标类项目经费"</f>
        <v>     单位资金安排2026年特定目标类项目经费</v>
      </c>
      <c r="B9" s="106" t="s">
        <v>301</v>
      </c>
      <c r="C9" s="106" t="s">
        <v>302</v>
      </c>
      <c r="D9" s="107" t="s">
        <v>303</v>
      </c>
      <c r="E9" s="108">
        <v>1</v>
      </c>
      <c r="F9" s="23">
        <v>5000</v>
      </c>
      <c r="G9" s="23">
        <v>5000</v>
      </c>
      <c r="H9" s="23"/>
      <c r="I9" s="23"/>
      <c r="J9" s="23"/>
      <c r="K9" s="23"/>
      <c r="L9" s="23">
        <v>5000</v>
      </c>
      <c r="M9" s="23">
        <v>5000</v>
      </c>
      <c r="N9" s="23"/>
      <c r="O9" s="23"/>
      <c r="P9" s="23"/>
      <c r="Q9" s="23"/>
    </row>
    <row r="10" ht="52.5" customHeight="1" spans="1:17">
      <c r="A10" s="105" t="str">
        <f t="shared" si="0"/>
        <v>     单位资金安排2026年特定目标类项目经费</v>
      </c>
      <c r="B10" s="106" t="s">
        <v>304</v>
      </c>
      <c r="C10" s="106" t="s">
        <v>305</v>
      </c>
      <c r="D10" s="107" t="s">
        <v>306</v>
      </c>
      <c r="E10" s="108">
        <v>1</v>
      </c>
      <c r="F10" s="23">
        <v>5000</v>
      </c>
      <c r="G10" s="23">
        <v>5000</v>
      </c>
      <c r="H10" s="23"/>
      <c r="I10" s="23"/>
      <c r="J10" s="23"/>
      <c r="K10" s="23"/>
      <c r="L10" s="23">
        <v>5000</v>
      </c>
      <c r="M10" s="23">
        <v>5000</v>
      </c>
      <c r="N10" s="23"/>
      <c r="O10" s="23"/>
      <c r="P10" s="23"/>
      <c r="Q10" s="23"/>
    </row>
    <row r="11" ht="52.5" customHeight="1" spans="1:17">
      <c r="A11" s="105" t="str">
        <f t="shared" si="0"/>
        <v>     单位资金安排2026年特定目标类项目经费</v>
      </c>
      <c r="B11" s="106" t="s">
        <v>307</v>
      </c>
      <c r="C11" s="106" t="s">
        <v>308</v>
      </c>
      <c r="D11" s="107" t="s">
        <v>306</v>
      </c>
      <c r="E11" s="108">
        <v>1</v>
      </c>
      <c r="F11" s="23">
        <v>5000</v>
      </c>
      <c r="G11" s="23">
        <v>5000</v>
      </c>
      <c r="H11" s="23"/>
      <c r="I11" s="23"/>
      <c r="J11" s="23"/>
      <c r="K11" s="23"/>
      <c r="L11" s="23">
        <v>5000</v>
      </c>
      <c r="M11" s="23">
        <v>5000</v>
      </c>
      <c r="N11" s="23"/>
      <c r="O11" s="23"/>
      <c r="P11" s="23"/>
      <c r="Q11" s="23"/>
    </row>
    <row r="12" ht="30" customHeight="1" spans="1:17">
      <c r="A12" s="109" t="s">
        <v>287</v>
      </c>
      <c r="B12" s="110"/>
      <c r="C12" s="110"/>
      <c r="D12" s="110"/>
      <c r="E12" s="108"/>
      <c r="F12" s="23">
        <v>15000</v>
      </c>
      <c r="G12" s="23">
        <v>15000</v>
      </c>
      <c r="H12" s="23"/>
      <c r="I12" s="23"/>
      <c r="J12" s="23"/>
      <c r="K12" s="23"/>
      <c r="L12" s="23">
        <v>15000</v>
      </c>
      <c r="M12" s="23">
        <v>15000</v>
      </c>
      <c r="N12" s="23"/>
      <c r="O12" s="23"/>
      <c r="P12" s="23"/>
      <c r="Q12" s="23"/>
    </row>
  </sheetData>
  <mergeCells count="16">
    <mergeCell ref="A2:Q2"/>
    <mergeCell ref="A3:F3"/>
    <mergeCell ref="G4:Q4"/>
    <mergeCell ref="L5:Q5"/>
    <mergeCell ref="A12:E12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11"/>
  <sheetViews>
    <sheetView showZeros="0" workbookViewId="0">
      <selection activeCell="A14" sqref="A14"/>
    </sheetView>
  </sheetViews>
  <sheetFormatPr defaultColWidth="9.14285714285714" defaultRowHeight="14.25" customHeight="1"/>
  <cols>
    <col min="1" max="1" width="21.4761904761905" customWidth="1"/>
    <col min="2" max="2" width="9.77142857142857" customWidth="1"/>
    <col min="3" max="3" width="19.2" customWidth="1"/>
    <col min="4" max="5" width="12.047619047619" customWidth="1"/>
    <col min="6" max="6" width="5.77142857142857" customWidth="1"/>
    <col min="7" max="7" width="6.47619047619048" customWidth="1"/>
    <col min="8" max="8" width="9.91428571428571" customWidth="1"/>
    <col min="9" max="14" width="11.3428571428571" customWidth="1"/>
  </cols>
  <sheetData>
    <row r="1" ht="17.25" customHeight="1" spans="1:14">
      <c r="A1" s="3"/>
      <c r="B1" s="3"/>
      <c r="C1" s="3"/>
      <c r="D1" s="3"/>
      <c r="E1" s="3"/>
      <c r="F1" s="3"/>
      <c r="G1" s="3"/>
      <c r="H1" s="92"/>
      <c r="I1" s="1"/>
      <c r="J1" s="1"/>
      <c r="K1" s="92"/>
      <c r="L1" s="1"/>
      <c r="M1" s="96"/>
      <c r="N1" s="96" t="s">
        <v>309</v>
      </c>
    </row>
    <row r="2" ht="36" customHeight="1" spans="1:14">
      <c r="A2" s="29" t="str">
        <f>"2026"&amp;"年部门政府购买服务预算表"</f>
        <v>2026年部门政府购买服务预算表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ht="21.75" customHeight="1" spans="1:14">
      <c r="A3" s="31" t="str">
        <f>"单位名称："&amp;"梁河县遮岛镇社区卫生服务中心"</f>
        <v>单位名称：梁河县遮岛镇社区卫生服务中心</v>
      </c>
      <c r="B3" s="32"/>
      <c r="C3" s="32"/>
      <c r="D3" s="32"/>
      <c r="E3" s="32"/>
      <c r="F3" s="32"/>
      <c r="G3" s="32"/>
      <c r="H3" s="92"/>
      <c r="I3" s="1"/>
      <c r="J3" s="1"/>
      <c r="K3" s="92"/>
      <c r="L3" s="1"/>
      <c r="M3" s="97"/>
      <c r="N3" s="98" t="s">
        <v>27</v>
      </c>
    </row>
    <row r="4" ht="15.75" customHeight="1" spans="1:14">
      <c r="A4" s="11" t="s">
        <v>290</v>
      </c>
      <c r="B4" s="11" t="s">
        <v>310</v>
      </c>
      <c r="C4" s="11" t="s">
        <v>311</v>
      </c>
      <c r="D4" s="12" t="s">
        <v>139</v>
      </c>
      <c r="E4" s="13"/>
      <c r="F4" s="13"/>
      <c r="G4" s="13"/>
      <c r="H4" s="13"/>
      <c r="I4" s="13"/>
      <c r="J4" s="13"/>
      <c r="K4" s="13"/>
      <c r="L4" s="13"/>
      <c r="M4" s="13"/>
      <c r="N4" s="14"/>
    </row>
    <row r="5" ht="17.25" customHeight="1" spans="1:14">
      <c r="A5" s="16"/>
      <c r="B5" s="16"/>
      <c r="C5" s="16"/>
      <c r="D5" s="75" t="s">
        <v>30</v>
      </c>
      <c r="E5" s="11" t="s">
        <v>34</v>
      </c>
      <c r="F5" s="11" t="s">
        <v>296</v>
      </c>
      <c r="G5" s="11" t="s">
        <v>297</v>
      </c>
      <c r="H5" s="11" t="s">
        <v>298</v>
      </c>
      <c r="I5" s="12" t="s">
        <v>299</v>
      </c>
      <c r="J5" s="13"/>
      <c r="K5" s="13"/>
      <c r="L5" s="13"/>
      <c r="M5" s="13"/>
      <c r="N5" s="14"/>
    </row>
    <row r="6" ht="40.5" customHeight="1" spans="1:14">
      <c r="A6" s="18"/>
      <c r="B6" s="18"/>
      <c r="C6" s="18"/>
      <c r="D6" s="74"/>
      <c r="E6" s="16" t="s">
        <v>33</v>
      </c>
      <c r="F6" s="18"/>
      <c r="G6" s="18"/>
      <c r="H6" s="74"/>
      <c r="I6" s="16" t="s">
        <v>33</v>
      </c>
      <c r="J6" s="16" t="s">
        <v>40</v>
      </c>
      <c r="K6" s="16" t="s">
        <v>41</v>
      </c>
      <c r="L6" s="16" t="s">
        <v>42</v>
      </c>
      <c r="M6" s="16" t="s">
        <v>43</v>
      </c>
      <c r="N6" s="16" t="s">
        <v>44</v>
      </c>
    </row>
    <row r="7" ht="15" customHeight="1" spans="1:14">
      <c r="A7" s="35">
        <v>1</v>
      </c>
      <c r="B7" s="35">
        <v>2</v>
      </c>
      <c r="C7" s="35">
        <v>3</v>
      </c>
      <c r="D7" s="35">
        <v>7</v>
      </c>
      <c r="E7" s="35">
        <v>8</v>
      </c>
      <c r="F7" s="35">
        <v>9</v>
      </c>
      <c r="G7" s="35">
        <v>10</v>
      </c>
      <c r="H7" s="35">
        <v>11</v>
      </c>
      <c r="I7" s="35">
        <v>12</v>
      </c>
      <c r="J7" s="35">
        <v>13</v>
      </c>
      <c r="K7" s="35">
        <v>14</v>
      </c>
      <c r="L7" s="35">
        <v>15</v>
      </c>
      <c r="M7" s="35">
        <v>16</v>
      </c>
      <c r="N7" s="35">
        <v>17</v>
      </c>
    </row>
    <row r="8" ht="52.5" customHeight="1" spans="1:14">
      <c r="A8" s="93"/>
      <c r="B8" s="93"/>
      <c r="C8" s="9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ht="52.5" customHeight="1" spans="1:14">
      <c r="A9" s="94"/>
      <c r="B9" s="94"/>
      <c r="C9" s="94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ht="30" customHeight="1" spans="1:14">
      <c r="A10" s="12" t="s">
        <v>30</v>
      </c>
      <c r="B10" s="95"/>
      <c r="C10" s="95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customHeight="1" spans="1:1">
      <c r="A11" s="28" t="s">
        <v>312</v>
      </c>
    </row>
  </sheetData>
  <mergeCells count="13">
    <mergeCell ref="A2:N2"/>
    <mergeCell ref="A3:H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M11"/>
  <sheetViews>
    <sheetView showZeros="0" workbookViewId="0">
      <selection activeCell="A1" sqref="A1"/>
    </sheetView>
  </sheetViews>
  <sheetFormatPr defaultColWidth="9.14285714285714" defaultRowHeight="14.25" customHeight="1"/>
  <cols>
    <col min="1" max="1" width="37.7142857142857" customWidth="1"/>
    <col min="2" max="13" width="8.62857142857143" customWidth="1"/>
  </cols>
  <sheetData>
    <row r="1" ht="13.5" customHeight="1" spans="1:13">
      <c r="A1" s="65"/>
      <c r="B1" s="65"/>
      <c r="C1" s="65"/>
      <c r="D1" s="66"/>
      <c r="E1" s="66"/>
      <c r="F1" s="66"/>
      <c r="G1" s="66"/>
      <c r="H1" s="66"/>
      <c r="I1" s="66"/>
      <c r="J1" s="66"/>
      <c r="K1" s="66"/>
      <c r="L1" s="66"/>
      <c r="M1" s="89" t="s">
        <v>313</v>
      </c>
    </row>
    <row r="2" ht="27.75" customHeight="1" spans="1:13">
      <c r="A2" s="44" t="str">
        <f>"2026"&amp;"年县对下转移支付预算表"</f>
        <v>2026年县对下转移支付预算表</v>
      </c>
      <c r="B2" s="5"/>
      <c r="C2" s="5"/>
      <c r="D2" s="57"/>
      <c r="E2" s="57"/>
      <c r="F2" s="57"/>
      <c r="G2" s="57"/>
      <c r="H2" s="57"/>
      <c r="I2" s="57"/>
      <c r="J2" s="57"/>
      <c r="K2" s="57"/>
      <c r="L2" s="57"/>
      <c r="M2" s="5"/>
    </row>
    <row r="3" customHeight="1" spans="1:13">
      <c r="A3" s="43" t="s">
        <v>1</v>
      </c>
      <c r="B3" s="67"/>
      <c r="C3" s="67"/>
      <c r="D3" s="9"/>
      <c r="E3" s="9"/>
      <c r="F3" s="9"/>
      <c r="G3" s="9"/>
      <c r="H3" s="9"/>
      <c r="I3" s="9"/>
      <c r="J3" s="9"/>
      <c r="K3" s="9"/>
      <c r="L3" s="9"/>
      <c r="M3" s="90"/>
    </row>
    <row r="4" ht="18" customHeight="1" spans="1:13">
      <c r="A4" s="68" t="str">
        <f>"单位名称："&amp;"梁河县遮岛镇社区卫生服务中心"</f>
        <v>单位名称：梁河县遮岛镇社区卫生服务中心</v>
      </c>
      <c r="B4" s="69"/>
      <c r="C4" s="69"/>
      <c r="D4" s="9"/>
      <c r="E4" s="9"/>
      <c r="F4" s="9"/>
      <c r="G4" s="9"/>
      <c r="H4" s="9"/>
      <c r="I4" s="9"/>
      <c r="J4" s="9"/>
      <c r="K4" s="9"/>
      <c r="L4" s="9"/>
      <c r="M4" s="91"/>
    </row>
    <row r="5" ht="19.5" customHeight="1" spans="1:13">
      <c r="A5" s="70" t="s">
        <v>314</v>
      </c>
      <c r="B5" s="12" t="s">
        <v>139</v>
      </c>
      <c r="C5" s="13"/>
      <c r="D5" s="71"/>
      <c r="E5" s="72" t="s">
        <v>315</v>
      </c>
      <c r="F5" s="73"/>
      <c r="G5" s="73"/>
      <c r="H5" s="73"/>
      <c r="I5" s="73"/>
      <c r="J5" s="73"/>
      <c r="K5" s="73"/>
      <c r="L5" s="73"/>
      <c r="M5" s="14"/>
    </row>
    <row r="6" ht="40.5" customHeight="1" spans="1:13">
      <c r="A6" s="74"/>
      <c r="B6" s="75" t="s">
        <v>30</v>
      </c>
      <c r="C6" s="11" t="s">
        <v>34</v>
      </c>
      <c r="D6" s="76" t="s">
        <v>316</v>
      </c>
      <c r="E6" s="77" t="s">
        <v>317</v>
      </c>
      <c r="F6" s="78" t="s">
        <v>318</v>
      </c>
      <c r="G6" s="78" t="s">
        <v>319</v>
      </c>
      <c r="H6" s="78" t="s">
        <v>320</v>
      </c>
      <c r="I6" s="78" t="s">
        <v>321</v>
      </c>
      <c r="J6" s="78" t="s">
        <v>322</v>
      </c>
      <c r="K6" s="78" t="s">
        <v>323</v>
      </c>
      <c r="L6" s="78" t="s">
        <v>324</v>
      </c>
      <c r="M6" s="78" t="s">
        <v>325</v>
      </c>
    </row>
    <row r="7" ht="19.5" customHeight="1" spans="1:13">
      <c r="A7" s="35">
        <v>1</v>
      </c>
      <c r="B7" s="35">
        <v>2</v>
      </c>
      <c r="C7" s="79">
        <v>3</v>
      </c>
      <c r="D7" s="80">
        <v>4</v>
      </c>
      <c r="E7" s="81">
        <v>5</v>
      </c>
      <c r="F7" s="82">
        <v>6</v>
      </c>
      <c r="G7" s="83">
        <v>7</v>
      </c>
      <c r="H7" s="83">
        <v>8</v>
      </c>
      <c r="I7" s="83">
        <v>9</v>
      </c>
      <c r="J7" s="83">
        <v>10</v>
      </c>
      <c r="K7" s="83">
        <v>11</v>
      </c>
      <c r="L7" s="83">
        <v>12</v>
      </c>
      <c r="M7" s="83">
        <v>13</v>
      </c>
    </row>
    <row r="8" ht="19.5" customHeight="1" spans="1:13">
      <c r="A8" s="36"/>
      <c r="B8" s="84"/>
      <c r="C8" s="84"/>
      <c r="D8" s="85"/>
      <c r="E8" s="86"/>
      <c r="F8" s="87"/>
      <c r="G8" s="87"/>
      <c r="H8" s="87"/>
      <c r="I8" s="87"/>
      <c r="J8" s="87"/>
      <c r="K8" s="87"/>
      <c r="L8" s="87"/>
      <c r="M8" s="87"/>
    </row>
    <row r="9" ht="19.5" customHeight="1" spans="1:13">
      <c r="A9" s="36"/>
      <c r="B9" s="84"/>
      <c r="C9" s="84"/>
      <c r="D9" s="85"/>
      <c r="E9" s="88"/>
      <c r="F9" s="88"/>
      <c r="G9" s="88"/>
      <c r="H9" s="88"/>
      <c r="I9" s="88"/>
      <c r="J9" s="88"/>
      <c r="K9" s="88"/>
      <c r="L9" s="88"/>
      <c r="M9" s="24"/>
    </row>
    <row r="10" ht="19.5" customHeight="1" spans="1:13">
      <c r="A10" s="52" t="s">
        <v>30</v>
      </c>
      <c r="B10" s="84"/>
      <c r="C10" s="84"/>
      <c r="D10" s="85"/>
      <c r="E10" s="86"/>
      <c r="F10" s="87"/>
      <c r="G10" s="87"/>
      <c r="H10" s="87"/>
      <c r="I10" s="87"/>
      <c r="J10" s="87"/>
      <c r="K10" s="87"/>
      <c r="L10" s="87"/>
      <c r="M10" s="87"/>
    </row>
    <row r="11" ht="17.25" customHeight="1" spans="1:13">
      <c r="A11" s="45" t="s">
        <v>326</v>
      </c>
      <c r="B11" s="45"/>
      <c r="C11" s="45"/>
      <c r="D11" s="6"/>
      <c r="E11" s="6"/>
      <c r="F11" s="6"/>
      <c r="G11" s="6"/>
      <c r="H11" s="6"/>
      <c r="I11" s="6"/>
      <c r="J11" s="6"/>
      <c r="K11" s="6"/>
      <c r="L11" s="6"/>
      <c r="M11" s="45"/>
    </row>
  </sheetData>
  <mergeCells count="7">
    <mergeCell ref="A2:M2"/>
    <mergeCell ref="A3:M3"/>
    <mergeCell ref="A4:M4"/>
    <mergeCell ref="B5:D5"/>
    <mergeCell ref="E5:M5"/>
    <mergeCell ref="A11:M11"/>
    <mergeCell ref="A5:A6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8"/>
  <sheetViews>
    <sheetView showZeros="0" workbookViewId="0">
      <selection activeCell="A1" sqref="A1"/>
    </sheetView>
  </sheetViews>
  <sheetFormatPr defaultColWidth="9.14285714285714" defaultRowHeight="12" customHeight="1" outlineLevelRow="7"/>
  <cols>
    <col min="1" max="10" width="13.9142857142857" customWidth="1"/>
  </cols>
  <sheetData>
    <row r="1" customHeight="1" spans="10:10">
      <c r="J1" s="64" t="s">
        <v>327</v>
      </c>
    </row>
    <row r="2" ht="28.5" customHeight="1" spans="1:10">
      <c r="A2" s="56" t="str">
        <f>"2026"&amp;"年县对下转移支付绩效目标表"</f>
        <v>2026年县对下转移支付绩效目标表</v>
      </c>
      <c r="B2" s="5"/>
      <c r="C2" s="5"/>
      <c r="D2" s="5"/>
      <c r="E2" s="5"/>
      <c r="F2" s="57"/>
      <c r="G2" s="5"/>
      <c r="H2" s="57"/>
      <c r="I2" s="57"/>
      <c r="J2" s="5"/>
    </row>
    <row r="3" ht="17.25" customHeight="1" spans="1:8">
      <c r="A3" s="6" t="str">
        <f>"单位名称："&amp;"梁河县遮岛镇社区卫生服务中心"</f>
        <v>单位名称：梁河县遮岛镇社区卫生服务中心</v>
      </c>
      <c r="B3" s="46"/>
      <c r="C3" s="46"/>
      <c r="D3" s="46"/>
      <c r="E3" s="46"/>
      <c r="F3" s="58"/>
      <c r="G3" s="46"/>
      <c r="H3" s="58"/>
    </row>
    <row r="4" ht="44.25" customHeight="1" spans="1:10">
      <c r="A4" s="34" t="s">
        <v>241</v>
      </c>
      <c r="B4" s="34" t="s">
        <v>242</v>
      </c>
      <c r="C4" s="34" t="s">
        <v>243</v>
      </c>
      <c r="D4" s="34" t="s">
        <v>244</v>
      </c>
      <c r="E4" s="34" t="s">
        <v>245</v>
      </c>
      <c r="F4" s="59" t="s">
        <v>246</v>
      </c>
      <c r="G4" s="34" t="s">
        <v>247</v>
      </c>
      <c r="H4" s="59" t="s">
        <v>248</v>
      </c>
      <c r="I4" s="59" t="s">
        <v>249</v>
      </c>
      <c r="J4" s="34" t="s">
        <v>250</v>
      </c>
    </row>
    <row r="5" ht="14.25" customHeight="1" spans="1:10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59">
        <v>6</v>
      </c>
      <c r="G5" s="34">
        <v>7</v>
      </c>
      <c r="H5" s="59">
        <v>8</v>
      </c>
      <c r="I5" s="59">
        <v>9</v>
      </c>
      <c r="J5" s="34">
        <v>10</v>
      </c>
    </row>
    <row r="6" ht="42" customHeight="1" spans="1:10">
      <c r="A6" s="36"/>
      <c r="B6" s="50"/>
      <c r="C6" s="50"/>
      <c r="D6" s="50"/>
      <c r="E6" s="60"/>
      <c r="F6" s="61"/>
      <c r="G6" s="60"/>
      <c r="H6" s="61"/>
      <c r="I6" s="61"/>
      <c r="J6" s="60"/>
    </row>
    <row r="7" ht="42" customHeight="1" spans="1:10">
      <c r="A7" s="36"/>
      <c r="B7" s="22" t="s">
        <v>328</v>
      </c>
      <c r="C7" s="22" t="s">
        <v>328</v>
      </c>
      <c r="D7" s="22" t="s">
        <v>328</v>
      </c>
      <c r="E7" s="36" t="s">
        <v>328</v>
      </c>
      <c r="F7" s="22" t="s">
        <v>328</v>
      </c>
      <c r="G7" s="36" t="s">
        <v>328</v>
      </c>
      <c r="H7" s="22" t="s">
        <v>328</v>
      </c>
      <c r="I7" s="22" t="s">
        <v>328</v>
      </c>
      <c r="J7" s="36" t="s">
        <v>328</v>
      </c>
    </row>
    <row r="8" ht="18.45" customHeight="1" spans="1:10">
      <c r="A8" s="62" t="s">
        <v>326</v>
      </c>
      <c r="B8" s="63"/>
      <c r="C8" s="63"/>
      <c r="D8" s="63"/>
      <c r="E8" s="62"/>
      <c r="F8" s="63"/>
      <c r="G8" s="62"/>
      <c r="H8" s="63"/>
      <c r="I8" s="63"/>
      <c r="J8" s="62"/>
    </row>
  </sheetData>
  <mergeCells count="3">
    <mergeCell ref="A2:J2"/>
    <mergeCell ref="A3:H3"/>
    <mergeCell ref="A8:J8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9"/>
  <sheetViews>
    <sheetView showZeros="0" workbookViewId="0">
      <selection activeCell="A1" sqref="A1"/>
    </sheetView>
  </sheetViews>
  <sheetFormatPr defaultColWidth="9.14285714285714" defaultRowHeight="12" customHeight="1" outlineLevelCol="7"/>
  <cols>
    <col min="1" max="8" width="14.2" customWidth="1"/>
  </cols>
  <sheetData>
    <row r="1" ht="14.25" customHeight="1" spans="8:8">
      <c r="H1" s="43" t="s">
        <v>329</v>
      </c>
    </row>
    <row r="2" ht="28.5" customHeight="1" spans="1:8">
      <c r="A2" s="44" t="str">
        <f>"2026"&amp;"年新增资产配置表"</f>
        <v>2026年新增资产配置表</v>
      </c>
      <c r="B2" s="5"/>
      <c r="C2" s="5"/>
      <c r="D2" s="5"/>
      <c r="E2" s="5"/>
      <c r="F2" s="5"/>
      <c r="G2" s="5"/>
      <c r="H2" s="5"/>
    </row>
    <row r="3" ht="13.5" customHeight="1" spans="1:3">
      <c r="A3" s="45" t="str">
        <f>"单位名称："&amp;"梁河县遮岛镇社区卫生服务中心"</f>
        <v>单位名称：梁河县遮岛镇社区卫生服务中心</v>
      </c>
      <c r="B3" s="7"/>
      <c r="C3" s="46"/>
    </row>
    <row r="4" ht="18" customHeight="1" spans="1:8">
      <c r="A4" s="11" t="s">
        <v>132</v>
      </c>
      <c r="B4" s="11" t="s">
        <v>330</v>
      </c>
      <c r="C4" s="11" t="s">
        <v>331</v>
      </c>
      <c r="D4" s="11" t="s">
        <v>332</v>
      </c>
      <c r="E4" s="11" t="s">
        <v>333</v>
      </c>
      <c r="F4" s="47" t="s">
        <v>334</v>
      </c>
      <c r="G4" s="48"/>
      <c r="H4" s="49"/>
    </row>
    <row r="5" ht="18" customHeight="1" spans="1:8">
      <c r="A5" s="18"/>
      <c r="B5" s="18"/>
      <c r="C5" s="18"/>
      <c r="D5" s="18"/>
      <c r="E5" s="18"/>
      <c r="F5" s="34" t="s">
        <v>294</v>
      </c>
      <c r="G5" s="34" t="s">
        <v>335</v>
      </c>
      <c r="H5" s="34" t="s">
        <v>336</v>
      </c>
    </row>
    <row r="6" ht="21" customHeight="1" spans="1:8">
      <c r="A6" s="34">
        <v>1</v>
      </c>
      <c r="B6" s="34">
        <v>2</v>
      </c>
      <c r="C6" s="34">
        <v>3</v>
      </c>
      <c r="D6" s="34">
        <v>4</v>
      </c>
      <c r="E6" s="34">
        <v>5</v>
      </c>
      <c r="F6" s="34">
        <v>6</v>
      </c>
      <c r="G6" s="34">
        <v>7</v>
      </c>
      <c r="H6" s="34">
        <v>8</v>
      </c>
    </row>
    <row r="7" ht="33" customHeight="1" spans="1:8">
      <c r="A7" s="50"/>
      <c r="B7" s="50"/>
      <c r="C7" s="50"/>
      <c r="D7" s="50"/>
      <c r="E7" s="50"/>
      <c r="F7" s="40"/>
      <c r="G7" s="51"/>
      <c r="H7" s="51"/>
    </row>
    <row r="8" ht="24" customHeight="1" spans="1:8">
      <c r="A8" s="52" t="s">
        <v>30</v>
      </c>
      <c r="B8" s="53"/>
      <c r="C8" s="53"/>
      <c r="D8" s="53"/>
      <c r="E8" s="53"/>
      <c r="F8" s="41"/>
      <c r="G8" s="54"/>
      <c r="H8" s="54"/>
    </row>
    <row r="9" customHeight="1" spans="1:8">
      <c r="A9" s="55" t="s">
        <v>337</v>
      </c>
      <c r="B9" s="55"/>
      <c r="C9" s="55"/>
      <c r="D9" s="55"/>
      <c r="E9" s="55"/>
      <c r="F9" s="55"/>
      <c r="G9" s="55"/>
      <c r="H9" s="55"/>
    </row>
  </sheetData>
  <mergeCells count="9">
    <mergeCell ref="A2:H2"/>
    <mergeCell ref="A3:C3"/>
    <mergeCell ref="F4:H4"/>
    <mergeCell ref="A9:H9"/>
    <mergeCell ref="A4:A5"/>
    <mergeCell ref="B4:B5"/>
    <mergeCell ref="C4:C5"/>
    <mergeCell ref="D4:D5"/>
    <mergeCell ref="E4:E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K18"/>
  <sheetViews>
    <sheetView showZeros="0" workbookViewId="0">
      <selection activeCell="A1" sqref="A1"/>
    </sheetView>
  </sheetViews>
  <sheetFormatPr defaultColWidth="9.14285714285714" defaultRowHeight="14.25" customHeight="1"/>
  <cols>
    <col min="1" max="1" width="10.2857142857143" customWidth="1"/>
    <col min="2" max="3" width="23.847619047619" customWidth="1"/>
    <col min="4" max="4" width="11.1428571428571" customWidth="1"/>
    <col min="5" max="5" width="17.7142857142857" customWidth="1"/>
    <col min="6" max="6" width="9.84761904761905" customWidth="1"/>
    <col min="7" max="7" width="17.7142857142857" customWidth="1"/>
    <col min="8" max="11" width="15.4190476190476" customWidth="1"/>
  </cols>
  <sheetData>
    <row r="1" ht="13.5" customHeight="1" spans="1:11">
      <c r="A1" s="1"/>
      <c r="B1" s="1"/>
      <c r="C1" s="1"/>
      <c r="D1" s="2"/>
      <c r="E1" s="2"/>
      <c r="F1" s="2"/>
      <c r="G1" s="2"/>
      <c r="H1" s="3"/>
      <c r="I1" s="3"/>
      <c r="J1" s="3"/>
      <c r="K1" s="4" t="s">
        <v>338</v>
      </c>
    </row>
    <row r="2" ht="27.75" customHeight="1" spans="1:11">
      <c r="A2" s="29" t="str">
        <f>"2026"&amp;"年上级转移支付补助项目支出预算表"</f>
        <v>2026年上级转移支付补助项目支出预算表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ht="13.5" customHeight="1" spans="1:11">
      <c r="A3" s="30" t="str">
        <f>"单位名称："&amp;"梁河县遮岛镇社区卫生服务中心"</f>
        <v>单位名称：梁河县遮岛镇社区卫生服务中心</v>
      </c>
      <c r="B3" s="31"/>
      <c r="C3" s="31"/>
      <c r="D3" s="31"/>
      <c r="E3" s="31"/>
      <c r="F3" s="31"/>
      <c r="G3" s="31"/>
      <c r="H3" s="32"/>
      <c r="I3" s="32"/>
      <c r="J3" s="32"/>
      <c r="K3" s="39" t="s">
        <v>27</v>
      </c>
    </row>
    <row r="4" ht="21.75" customHeight="1" spans="1:11">
      <c r="A4" s="33" t="s">
        <v>198</v>
      </c>
      <c r="B4" s="33" t="s">
        <v>134</v>
      </c>
      <c r="C4" s="33" t="s">
        <v>199</v>
      </c>
      <c r="D4" s="34" t="s">
        <v>135</v>
      </c>
      <c r="E4" s="34" t="s">
        <v>136</v>
      </c>
      <c r="F4" s="34" t="s">
        <v>200</v>
      </c>
      <c r="G4" s="34" t="s">
        <v>201</v>
      </c>
      <c r="H4" s="35" t="s">
        <v>30</v>
      </c>
      <c r="I4" s="35" t="s">
        <v>339</v>
      </c>
      <c r="J4" s="35"/>
      <c r="K4" s="35"/>
    </row>
    <row r="5" ht="21.75" customHeight="1" spans="1:11">
      <c r="A5" s="33"/>
      <c r="B5" s="33"/>
      <c r="C5" s="33"/>
      <c r="D5" s="34"/>
      <c r="E5" s="34"/>
      <c r="F5" s="34"/>
      <c r="G5" s="34"/>
      <c r="H5" s="35"/>
      <c r="I5" s="34" t="s">
        <v>34</v>
      </c>
      <c r="J5" s="34" t="s">
        <v>35</v>
      </c>
      <c r="K5" s="34" t="s">
        <v>36</v>
      </c>
    </row>
    <row r="6" ht="40.5" customHeight="1" spans="1:11">
      <c r="A6" s="33"/>
      <c r="B6" s="33"/>
      <c r="C6" s="33"/>
      <c r="D6" s="34"/>
      <c r="E6" s="34"/>
      <c r="F6" s="34"/>
      <c r="G6" s="34"/>
      <c r="H6" s="35"/>
      <c r="I6" s="34" t="s">
        <v>33</v>
      </c>
      <c r="J6" s="34"/>
      <c r="K6" s="34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0">
        <v>10</v>
      </c>
      <c r="K7" s="20">
        <v>11</v>
      </c>
    </row>
    <row r="8" ht="52.5" customHeight="1" spans="1:11">
      <c r="A8" s="36"/>
      <c r="B8" s="22" t="s">
        <v>340</v>
      </c>
      <c r="C8" s="36"/>
      <c r="D8" s="36"/>
      <c r="E8" s="36"/>
      <c r="F8" s="36"/>
      <c r="G8" s="36"/>
      <c r="H8" s="23">
        <v>985000</v>
      </c>
      <c r="I8" s="23">
        <v>985000</v>
      </c>
      <c r="J8" s="23"/>
      <c r="K8" s="40"/>
    </row>
    <row r="9" ht="52.5" customHeight="1" spans="1:11">
      <c r="A9" s="22" t="s">
        <v>205</v>
      </c>
      <c r="B9" s="22" t="s">
        <v>340</v>
      </c>
      <c r="C9" s="22" t="s">
        <v>46</v>
      </c>
      <c r="D9" s="22" t="s">
        <v>91</v>
      </c>
      <c r="E9" s="22" t="s">
        <v>92</v>
      </c>
      <c r="F9" s="22" t="s">
        <v>207</v>
      </c>
      <c r="G9" s="22" t="s">
        <v>208</v>
      </c>
      <c r="H9" s="23">
        <v>20000</v>
      </c>
      <c r="I9" s="23">
        <v>20000</v>
      </c>
      <c r="J9" s="23"/>
      <c r="K9" s="41"/>
    </row>
    <row r="10" ht="52.5" customHeight="1" spans="1:11">
      <c r="A10" s="22" t="s">
        <v>205</v>
      </c>
      <c r="B10" s="22" t="s">
        <v>340</v>
      </c>
      <c r="C10" s="22" t="s">
        <v>46</v>
      </c>
      <c r="D10" s="22" t="s">
        <v>91</v>
      </c>
      <c r="E10" s="22" t="s">
        <v>92</v>
      </c>
      <c r="F10" s="22" t="s">
        <v>213</v>
      </c>
      <c r="G10" s="22" t="s">
        <v>214</v>
      </c>
      <c r="H10" s="23">
        <v>2000</v>
      </c>
      <c r="I10" s="23">
        <v>2000</v>
      </c>
      <c r="J10" s="23"/>
      <c r="K10" s="42"/>
    </row>
    <row r="11" ht="52.5" customHeight="1" spans="1:11">
      <c r="A11" s="22" t="s">
        <v>205</v>
      </c>
      <c r="B11" s="22" t="s">
        <v>340</v>
      </c>
      <c r="C11" s="22" t="s">
        <v>46</v>
      </c>
      <c r="D11" s="22" t="s">
        <v>91</v>
      </c>
      <c r="E11" s="22" t="s">
        <v>92</v>
      </c>
      <c r="F11" s="22" t="s">
        <v>215</v>
      </c>
      <c r="G11" s="22" t="s">
        <v>216</v>
      </c>
      <c r="H11" s="23">
        <v>3000</v>
      </c>
      <c r="I11" s="23">
        <v>3000</v>
      </c>
      <c r="J11" s="23"/>
      <c r="K11" s="42"/>
    </row>
    <row r="12" ht="52.5" customHeight="1" spans="1:11">
      <c r="A12" s="22" t="s">
        <v>205</v>
      </c>
      <c r="B12" s="22" t="s">
        <v>340</v>
      </c>
      <c r="C12" s="22" t="s">
        <v>46</v>
      </c>
      <c r="D12" s="22" t="s">
        <v>91</v>
      </c>
      <c r="E12" s="22" t="s">
        <v>92</v>
      </c>
      <c r="F12" s="22" t="s">
        <v>219</v>
      </c>
      <c r="G12" s="22" t="s">
        <v>220</v>
      </c>
      <c r="H12" s="23">
        <v>10000</v>
      </c>
      <c r="I12" s="23">
        <v>10000</v>
      </c>
      <c r="J12" s="23"/>
      <c r="K12" s="42"/>
    </row>
    <row r="13" ht="52.5" customHeight="1" spans="1:11">
      <c r="A13" s="22" t="s">
        <v>205</v>
      </c>
      <c r="B13" s="22" t="s">
        <v>340</v>
      </c>
      <c r="C13" s="22" t="s">
        <v>46</v>
      </c>
      <c r="D13" s="22" t="s">
        <v>91</v>
      </c>
      <c r="E13" s="22" t="s">
        <v>92</v>
      </c>
      <c r="F13" s="22" t="s">
        <v>221</v>
      </c>
      <c r="G13" s="22" t="s">
        <v>222</v>
      </c>
      <c r="H13" s="23">
        <v>18000</v>
      </c>
      <c r="I13" s="23">
        <v>18000</v>
      </c>
      <c r="J13" s="23"/>
      <c r="K13" s="42"/>
    </row>
    <row r="14" ht="52.5" customHeight="1" spans="1:11">
      <c r="A14" s="22" t="s">
        <v>205</v>
      </c>
      <c r="B14" s="22" t="s">
        <v>340</v>
      </c>
      <c r="C14" s="22" t="s">
        <v>46</v>
      </c>
      <c r="D14" s="22" t="s">
        <v>91</v>
      </c>
      <c r="E14" s="22" t="s">
        <v>92</v>
      </c>
      <c r="F14" s="22" t="s">
        <v>226</v>
      </c>
      <c r="G14" s="22" t="s">
        <v>227</v>
      </c>
      <c r="H14" s="23">
        <v>40000</v>
      </c>
      <c r="I14" s="23">
        <v>40000</v>
      </c>
      <c r="J14" s="23"/>
      <c r="K14" s="42"/>
    </row>
    <row r="15" ht="52.5" customHeight="1" spans="1:11">
      <c r="A15" s="22" t="s">
        <v>205</v>
      </c>
      <c r="B15" s="22" t="s">
        <v>340</v>
      </c>
      <c r="C15" s="22" t="s">
        <v>46</v>
      </c>
      <c r="D15" s="22" t="s">
        <v>91</v>
      </c>
      <c r="E15" s="22" t="s">
        <v>92</v>
      </c>
      <c r="F15" s="22" t="s">
        <v>228</v>
      </c>
      <c r="G15" s="22" t="s">
        <v>229</v>
      </c>
      <c r="H15" s="23">
        <v>124000</v>
      </c>
      <c r="I15" s="23">
        <v>124000</v>
      </c>
      <c r="J15" s="23"/>
      <c r="K15" s="42"/>
    </row>
    <row r="16" ht="52.5" customHeight="1" spans="1:11">
      <c r="A16" s="22" t="s">
        <v>205</v>
      </c>
      <c r="B16" s="22" t="s">
        <v>340</v>
      </c>
      <c r="C16" s="22" t="s">
        <v>46</v>
      </c>
      <c r="D16" s="22" t="s">
        <v>91</v>
      </c>
      <c r="E16" s="22" t="s">
        <v>92</v>
      </c>
      <c r="F16" s="22" t="s">
        <v>230</v>
      </c>
      <c r="G16" s="22" t="s">
        <v>231</v>
      </c>
      <c r="H16" s="23">
        <v>748000</v>
      </c>
      <c r="I16" s="23">
        <v>748000</v>
      </c>
      <c r="J16" s="23"/>
      <c r="K16" s="42"/>
    </row>
    <row r="17" ht="52.5" customHeight="1" spans="1:11">
      <c r="A17" s="22" t="s">
        <v>205</v>
      </c>
      <c r="B17" s="22" t="s">
        <v>340</v>
      </c>
      <c r="C17" s="22" t="s">
        <v>46</v>
      </c>
      <c r="D17" s="22" t="s">
        <v>91</v>
      </c>
      <c r="E17" s="22" t="s">
        <v>92</v>
      </c>
      <c r="F17" s="22" t="s">
        <v>341</v>
      </c>
      <c r="G17" s="22" t="s">
        <v>342</v>
      </c>
      <c r="H17" s="23">
        <v>20000</v>
      </c>
      <c r="I17" s="23">
        <v>20000</v>
      </c>
      <c r="J17" s="23"/>
      <c r="K17" s="42"/>
    </row>
    <row r="18" ht="30" customHeight="1" spans="1:11">
      <c r="A18" s="37" t="s">
        <v>287</v>
      </c>
      <c r="B18" s="38"/>
      <c r="C18" s="38"/>
      <c r="D18" s="38"/>
      <c r="E18" s="38"/>
      <c r="F18" s="38"/>
      <c r="G18" s="38"/>
      <c r="H18" s="23">
        <v>985000</v>
      </c>
      <c r="I18" s="23">
        <v>985000</v>
      </c>
      <c r="J18" s="23"/>
      <c r="K18" s="41"/>
    </row>
  </sheetData>
  <mergeCells count="15">
    <mergeCell ref="A2:K2"/>
    <mergeCell ref="A3:G3"/>
    <mergeCell ref="I4:K4"/>
    <mergeCell ref="A18:G18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11"/>
  <sheetViews>
    <sheetView showZeros="0" workbookViewId="0">
      <selection activeCell="B14" sqref="B14"/>
    </sheetView>
  </sheetViews>
  <sheetFormatPr defaultColWidth="9.14285714285714" defaultRowHeight="14.25" customHeight="1" outlineLevelCol="6"/>
  <cols>
    <col min="1" max="4" width="20.047619047619" customWidth="1"/>
    <col min="5" max="7" width="21.047619047619" customWidth="1"/>
  </cols>
  <sheetData>
    <row r="1" ht="13.5" customHeight="1" spans="1:7">
      <c r="A1" s="1"/>
      <c r="B1" s="1"/>
      <c r="C1" s="1"/>
      <c r="D1" s="2"/>
      <c r="E1" s="3"/>
      <c r="F1" s="3"/>
      <c r="G1" s="4" t="s">
        <v>343</v>
      </c>
    </row>
    <row r="2" ht="27.75" customHeight="1" spans="1:7">
      <c r="A2" s="5" t="str">
        <f>"2026"&amp;"年部门项目支出中期规划预算表"</f>
        <v>2026年部门项目支出中期规划预算表</v>
      </c>
      <c r="B2" s="5"/>
      <c r="C2" s="5"/>
      <c r="D2" s="5"/>
      <c r="E2" s="5"/>
      <c r="F2" s="5"/>
      <c r="G2" s="5"/>
    </row>
    <row r="3" ht="13.5" customHeight="1" spans="1:7">
      <c r="A3" s="6" t="str">
        <f>"单位名称："&amp;"梁河县遮岛镇社区卫生服务中心"</f>
        <v>单位名称：梁河县遮岛镇社区卫生服务中心</v>
      </c>
      <c r="B3" s="7"/>
      <c r="C3" s="7"/>
      <c r="D3" s="7"/>
      <c r="E3" s="8"/>
      <c r="F3" s="8"/>
      <c r="G3" s="9" t="s">
        <v>27</v>
      </c>
    </row>
    <row r="4" ht="21.75" customHeight="1" spans="1:7">
      <c r="A4" s="10" t="s">
        <v>199</v>
      </c>
      <c r="B4" s="10" t="s">
        <v>198</v>
      </c>
      <c r="C4" s="10" t="s">
        <v>134</v>
      </c>
      <c r="D4" s="11" t="s">
        <v>344</v>
      </c>
      <c r="E4" s="12" t="s">
        <v>34</v>
      </c>
      <c r="F4" s="13"/>
      <c r="G4" s="14"/>
    </row>
    <row r="5" ht="21.75" customHeight="1" spans="1:7">
      <c r="A5" s="15"/>
      <c r="B5" s="15"/>
      <c r="C5" s="15"/>
      <c r="D5" s="16"/>
      <c r="E5" s="11" t="str">
        <f>"2026"&amp;"年"</f>
        <v>2026年</v>
      </c>
      <c r="F5" s="11" t="str">
        <f>"2026"+1&amp;"年"</f>
        <v>2027年</v>
      </c>
      <c r="G5" s="11" t="str">
        <f>"2026"+2&amp;"年"</f>
        <v>2028年</v>
      </c>
    </row>
    <row r="6" ht="40.5" customHeight="1" spans="1:7">
      <c r="A6" s="17"/>
      <c r="B6" s="17"/>
      <c r="C6" s="17"/>
      <c r="D6" s="18"/>
      <c r="E6" s="18" t="s">
        <v>33</v>
      </c>
      <c r="F6" s="18" t="s">
        <v>33</v>
      </c>
      <c r="G6" s="18" t="s">
        <v>33</v>
      </c>
    </row>
    <row r="7" ht="15" customHeight="1" spans="1:7">
      <c r="A7" s="19">
        <v>1</v>
      </c>
      <c r="B7" s="19">
        <v>2</v>
      </c>
      <c r="C7" s="19">
        <v>3</v>
      </c>
      <c r="D7" s="20">
        <v>4</v>
      </c>
      <c r="E7" s="19">
        <v>5</v>
      </c>
      <c r="F7" s="19">
        <v>6</v>
      </c>
      <c r="G7" s="19">
        <v>7</v>
      </c>
    </row>
    <row r="8" ht="52.5" customHeight="1" spans="1:7">
      <c r="A8" s="21"/>
      <c r="B8" s="22"/>
      <c r="C8" s="22"/>
      <c r="D8" s="22"/>
      <c r="E8" s="23"/>
      <c r="F8" s="23"/>
      <c r="G8" s="23"/>
    </row>
    <row r="9" ht="52.5" customHeight="1" spans="1:7">
      <c r="A9" s="24"/>
      <c r="B9" s="22"/>
      <c r="C9" s="22"/>
      <c r="D9" s="22"/>
      <c r="E9" s="23"/>
      <c r="F9" s="23"/>
      <c r="G9" s="23"/>
    </row>
    <row r="10" ht="30" customHeight="1" spans="1:7">
      <c r="A10" s="25" t="s">
        <v>30</v>
      </c>
      <c r="B10" s="26" t="s">
        <v>328</v>
      </c>
      <c r="C10" s="26"/>
      <c r="D10" s="27"/>
      <c r="E10" s="23"/>
      <c r="F10" s="23"/>
      <c r="G10" s="23"/>
    </row>
    <row r="11" customHeight="1" spans="1:1">
      <c r="A11" s="28" t="s">
        <v>345</v>
      </c>
    </row>
  </sheetData>
  <mergeCells count="11">
    <mergeCell ref="A2:G2"/>
    <mergeCell ref="A3:D3"/>
    <mergeCell ref="E4:G4"/>
    <mergeCell ref="A10:D10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S9"/>
  <sheetViews>
    <sheetView showZeros="0" workbookViewId="0">
      <selection activeCell="A1" sqref="A1"/>
    </sheetView>
  </sheetViews>
  <sheetFormatPr defaultColWidth="9.14285714285714" defaultRowHeight="12" customHeight="1"/>
  <cols>
    <col min="1" max="1" width="7.62857142857143" customWidth="1"/>
    <col min="2" max="2" width="11.2" customWidth="1"/>
    <col min="3" max="4" width="13.4761904761905" customWidth="1"/>
    <col min="5" max="5" width="13.2" customWidth="1"/>
    <col min="6" max="6" width="8.47619047619048" customWidth="1"/>
    <col min="7" max="7" width="5.34285714285714" customWidth="1"/>
    <col min="8" max="8" width="8.47619047619048" customWidth="1"/>
    <col min="9" max="12" width="11.9142857142857" customWidth="1"/>
    <col min="13" max="13" width="9.2" customWidth="1"/>
    <col min="14" max="14" width="11.9142857142857" customWidth="1"/>
    <col min="15" max="15" width="4.47619047619048" customWidth="1"/>
    <col min="16" max="19" width="4.91428571428571" customWidth="1"/>
  </cols>
  <sheetData>
    <row r="1" ht="16.5" customHeight="1" spans="1:17">
      <c r="A1" s="190"/>
      <c r="B1" s="1"/>
      <c r="C1" s="1"/>
      <c r="D1" s="1"/>
      <c r="E1" s="1"/>
      <c r="F1" s="1"/>
      <c r="G1" s="1"/>
      <c r="H1" s="1"/>
      <c r="I1" s="92"/>
      <c r="J1" s="1"/>
      <c r="K1" s="1"/>
      <c r="L1" s="1"/>
      <c r="M1" s="1"/>
      <c r="N1" s="1"/>
      <c r="O1" s="1"/>
      <c r="P1" s="96" t="s">
        <v>26</v>
      </c>
      <c r="Q1" s="96" t="s">
        <v>26</v>
      </c>
    </row>
    <row r="2" ht="36.75" customHeight="1" spans="1:19">
      <c r="A2" s="29" t="str">
        <f>"2026"&amp;"年部门收入预算表"</f>
        <v>2026年部门收入预算表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ht="18" customHeight="1" spans="1:17">
      <c r="A3" s="31" t="str">
        <f>"单位名称："&amp;"梁河县遮岛镇社区卫生服务中心"</f>
        <v>单位名称：梁河县遮岛镇社区卫生服务中心</v>
      </c>
      <c r="B3" s="31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96" t="s">
        <v>27</v>
      </c>
      <c r="Q3" s="96"/>
    </row>
    <row r="4" ht="21" customHeight="1" spans="1:19">
      <c r="A4" s="11" t="s">
        <v>28</v>
      </c>
      <c r="B4" s="11" t="s">
        <v>29</v>
      </c>
      <c r="C4" s="11" t="s">
        <v>30</v>
      </c>
      <c r="D4" s="47" t="s">
        <v>31</v>
      </c>
      <c r="E4" s="48"/>
      <c r="F4" s="48"/>
      <c r="G4" s="48"/>
      <c r="H4" s="48"/>
      <c r="I4" s="13"/>
      <c r="J4" s="48"/>
      <c r="K4" s="48"/>
      <c r="L4" s="48"/>
      <c r="M4" s="48"/>
      <c r="N4" s="49"/>
      <c r="O4" s="47" t="s">
        <v>32</v>
      </c>
      <c r="P4" s="48"/>
      <c r="Q4" s="48"/>
      <c r="R4" s="48"/>
      <c r="S4" s="49"/>
    </row>
    <row r="5" ht="41.25" customHeight="1" spans="1:19">
      <c r="A5" s="16"/>
      <c r="B5" s="16"/>
      <c r="C5" s="16"/>
      <c r="D5" s="16" t="s">
        <v>33</v>
      </c>
      <c r="E5" s="16" t="s">
        <v>34</v>
      </c>
      <c r="F5" s="16" t="s">
        <v>35</v>
      </c>
      <c r="G5" s="16" t="s">
        <v>36</v>
      </c>
      <c r="H5" s="11" t="s">
        <v>37</v>
      </c>
      <c r="I5" s="193" t="s">
        <v>38</v>
      </c>
      <c r="J5" s="193"/>
      <c r="K5" s="193"/>
      <c r="L5" s="193"/>
      <c r="M5" s="193"/>
      <c r="N5" s="193"/>
      <c r="O5" s="11" t="s">
        <v>33</v>
      </c>
      <c r="P5" s="11" t="s">
        <v>34</v>
      </c>
      <c r="Q5" s="11" t="s">
        <v>35</v>
      </c>
      <c r="R5" s="11" t="s">
        <v>36</v>
      </c>
      <c r="S5" s="11" t="s">
        <v>39</v>
      </c>
    </row>
    <row r="6" ht="43.5" customHeight="1" spans="1:19">
      <c r="A6" s="74"/>
      <c r="B6" s="74"/>
      <c r="C6" s="74"/>
      <c r="D6" s="75"/>
      <c r="E6" s="75"/>
      <c r="F6" s="75"/>
      <c r="G6" s="74"/>
      <c r="H6" s="74"/>
      <c r="I6" s="35" t="s">
        <v>33</v>
      </c>
      <c r="J6" s="33" t="s">
        <v>40</v>
      </c>
      <c r="K6" s="33" t="s">
        <v>41</v>
      </c>
      <c r="L6" s="10" t="s">
        <v>42</v>
      </c>
      <c r="M6" s="10" t="s">
        <v>43</v>
      </c>
      <c r="N6" s="10" t="s">
        <v>44</v>
      </c>
      <c r="O6" s="75"/>
      <c r="P6" s="75"/>
      <c r="Q6" s="75"/>
      <c r="R6" s="75"/>
      <c r="S6" s="75"/>
    </row>
    <row r="7" ht="21" customHeight="1" spans="1:19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  <c r="I7" s="35">
        <v>9</v>
      </c>
      <c r="J7" s="35">
        <v>10</v>
      </c>
      <c r="K7" s="35">
        <v>11</v>
      </c>
      <c r="L7" s="35">
        <v>12</v>
      </c>
      <c r="M7" s="35">
        <v>13</v>
      </c>
      <c r="N7" s="35">
        <v>14</v>
      </c>
      <c r="O7" s="35">
        <v>15</v>
      </c>
      <c r="P7" s="35">
        <v>16</v>
      </c>
      <c r="Q7" s="35">
        <v>17</v>
      </c>
      <c r="R7" s="35">
        <v>18</v>
      </c>
      <c r="S7" s="59">
        <v>19</v>
      </c>
    </row>
    <row r="8" ht="52.5" customHeight="1" spans="1:19">
      <c r="A8" s="191" t="s">
        <v>45</v>
      </c>
      <c r="B8" s="191" t="s">
        <v>46</v>
      </c>
      <c r="C8" s="23">
        <v>3162359.35</v>
      </c>
      <c r="D8" s="23">
        <v>3162359.35</v>
      </c>
      <c r="E8" s="23">
        <v>1812359.35</v>
      </c>
      <c r="F8" s="23"/>
      <c r="G8" s="23"/>
      <c r="H8" s="23"/>
      <c r="I8" s="23">
        <v>1350000</v>
      </c>
      <c r="J8" s="23">
        <v>1350000</v>
      </c>
      <c r="K8" s="23"/>
      <c r="L8" s="23"/>
      <c r="M8" s="23"/>
      <c r="N8" s="23"/>
      <c r="O8" s="23"/>
      <c r="P8" s="23"/>
      <c r="Q8" s="23"/>
      <c r="R8" s="23"/>
      <c r="S8" s="23"/>
    </row>
    <row r="9" ht="30" customHeight="1" spans="1:19">
      <c r="A9" s="12" t="s">
        <v>30</v>
      </c>
      <c r="B9" s="192"/>
      <c r="C9" s="181">
        <v>3162359.35</v>
      </c>
      <c r="D9" s="181">
        <v>3162359.35</v>
      </c>
      <c r="E9" s="181">
        <v>1812359.35</v>
      </c>
      <c r="F9" s="181"/>
      <c r="G9" s="181"/>
      <c r="H9" s="181"/>
      <c r="I9" s="181">
        <v>1350000</v>
      </c>
      <c r="J9" s="181">
        <v>1350000</v>
      </c>
      <c r="K9" s="181"/>
      <c r="L9" s="181"/>
      <c r="M9" s="181"/>
      <c r="N9" s="181"/>
      <c r="O9" s="181"/>
      <c r="P9" s="181"/>
      <c r="Q9" s="181"/>
      <c r="R9" s="181"/>
      <c r="S9" s="181"/>
    </row>
  </sheetData>
  <mergeCells count="21">
    <mergeCell ref="P1:S1"/>
    <mergeCell ref="A2:S2"/>
    <mergeCell ref="A3:G3"/>
    <mergeCell ref="P3:S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4"/>
  <sheetViews>
    <sheetView showZeros="0" workbookViewId="0">
      <selection activeCell="A1" sqref="A1"/>
    </sheetView>
  </sheetViews>
  <sheetFormatPr defaultColWidth="8.84761904761905" defaultRowHeight="15" customHeight="1"/>
  <cols>
    <col min="1" max="1" width="9.62857142857143" customWidth="1"/>
    <col min="2" max="2" width="9.47619047619048" customWidth="1"/>
    <col min="3" max="6" width="14.4761904761905" customWidth="1"/>
    <col min="7" max="7" width="12.6285714285714" customWidth="1"/>
    <col min="8" max="8" width="4.34285714285714" customWidth="1"/>
    <col min="9" max="9" width="7.28571428571429" customWidth="1"/>
    <col min="10" max="13" width="12.7714285714286" customWidth="1"/>
    <col min="14" max="14" width="5.77142857142857" customWidth="1"/>
    <col min="15" max="15" width="12.7714285714286" customWidth="1"/>
  </cols>
  <sheetData>
    <row r="1" ht="18.75" customHeight="1" spans="1:15">
      <c r="A1" s="183"/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98" t="s">
        <v>47</v>
      </c>
      <c r="O1" s="98"/>
    </row>
    <row r="2" ht="36" customHeight="1" spans="1:15">
      <c r="A2" s="184" t="str">
        <f>"2026"&amp;"年部门支出预算表"</f>
        <v>2026年部门支出预算表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</row>
    <row r="3" ht="18.75" customHeight="1" spans="1:15">
      <c r="A3" s="31" t="str">
        <f>"单位名称："&amp;"梁河县遮岛镇社区卫生服务中心"</f>
        <v>单位名称：梁河县遮岛镇社区卫生服务中心</v>
      </c>
      <c r="B3" s="31"/>
      <c r="C3" s="31"/>
      <c r="D3" s="31"/>
      <c r="E3" s="31"/>
      <c r="F3" s="31"/>
      <c r="G3" s="183"/>
      <c r="H3" s="183"/>
      <c r="I3" s="183"/>
      <c r="J3" s="183"/>
      <c r="K3" s="183"/>
      <c r="L3" s="183"/>
      <c r="M3" s="183"/>
      <c r="N3" s="98" t="s">
        <v>1</v>
      </c>
      <c r="O3" s="98"/>
    </row>
    <row r="4" ht="31.5" customHeight="1" spans="1:15">
      <c r="A4" s="185" t="s">
        <v>48</v>
      </c>
      <c r="B4" s="185" t="s">
        <v>49</v>
      </c>
      <c r="C4" s="185" t="s">
        <v>30</v>
      </c>
      <c r="D4" s="185" t="s">
        <v>34</v>
      </c>
      <c r="E4" s="185"/>
      <c r="F4" s="185"/>
      <c r="G4" s="185" t="s">
        <v>35</v>
      </c>
      <c r="H4" s="185" t="s">
        <v>36</v>
      </c>
      <c r="I4" s="185" t="s">
        <v>50</v>
      </c>
      <c r="J4" s="185" t="s">
        <v>51</v>
      </c>
      <c r="K4" s="185"/>
      <c r="L4" s="185"/>
      <c r="M4" s="185"/>
      <c r="N4" s="185"/>
      <c r="O4" s="185"/>
    </row>
    <row r="5" ht="37.3" customHeight="1" spans="1:15">
      <c r="A5" s="185"/>
      <c r="B5" s="185"/>
      <c r="C5" s="185"/>
      <c r="D5" s="185" t="s">
        <v>33</v>
      </c>
      <c r="E5" s="185" t="s">
        <v>52</v>
      </c>
      <c r="F5" s="185" t="s">
        <v>53</v>
      </c>
      <c r="G5" s="185"/>
      <c r="H5" s="185"/>
      <c r="I5" s="185"/>
      <c r="J5" s="185" t="s">
        <v>33</v>
      </c>
      <c r="K5" s="185" t="s">
        <v>54</v>
      </c>
      <c r="L5" s="185" t="s">
        <v>55</v>
      </c>
      <c r="M5" s="185" t="s">
        <v>56</v>
      </c>
      <c r="N5" s="185" t="s">
        <v>57</v>
      </c>
      <c r="O5" s="185" t="s">
        <v>58</v>
      </c>
    </row>
    <row r="6" ht="18.75" customHeight="1" spans="1:15">
      <c r="A6" s="186" t="s">
        <v>59</v>
      </c>
      <c r="B6" s="186" t="s">
        <v>60</v>
      </c>
      <c r="C6" s="186" t="s">
        <v>61</v>
      </c>
      <c r="D6" s="186" t="s">
        <v>62</v>
      </c>
      <c r="E6" s="186" t="s">
        <v>63</v>
      </c>
      <c r="F6" s="186" t="s">
        <v>64</v>
      </c>
      <c r="G6" s="186" t="s">
        <v>65</v>
      </c>
      <c r="H6" s="186" t="s">
        <v>66</v>
      </c>
      <c r="I6" s="186" t="s">
        <v>67</v>
      </c>
      <c r="J6" s="186" t="s">
        <v>68</v>
      </c>
      <c r="K6" s="186" t="s">
        <v>69</v>
      </c>
      <c r="L6" s="186" t="s">
        <v>70</v>
      </c>
      <c r="M6" s="186" t="s">
        <v>71</v>
      </c>
      <c r="N6" s="186" t="s">
        <v>72</v>
      </c>
      <c r="O6" s="186" t="s">
        <v>73</v>
      </c>
    </row>
    <row r="7" ht="52.5" customHeight="1" spans="1:15">
      <c r="A7" s="187" t="s">
        <v>74</v>
      </c>
      <c r="B7" s="187" t="s">
        <v>75</v>
      </c>
      <c r="C7" s="153">
        <v>216888.24</v>
      </c>
      <c r="D7" s="153">
        <v>216888.24</v>
      </c>
      <c r="E7" s="153">
        <v>216888.24</v>
      </c>
      <c r="F7" s="153"/>
      <c r="G7" s="153"/>
      <c r="H7" s="153"/>
      <c r="I7" s="153"/>
      <c r="J7" s="153"/>
      <c r="K7" s="153"/>
      <c r="L7" s="153"/>
      <c r="M7" s="153"/>
      <c r="N7" s="153"/>
      <c r="O7" s="153"/>
    </row>
    <row r="8" ht="52.5" customHeight="1" spans="1:15">
      <c r="A8" s="188" t="s">
        <v>76</v>
      </c>
      <c r="B8" s="188" t="s">
        <v>77</v>
      </c>
      <c r="C8" s="153">
        <v>208494.72</v>
      </c>
      <c r="D8" s="153">
        <v>208494.72</v>
      </c>
      <c r="E8" s="153">
        <v>208494.72</v>
      </c>
      <c r="F8" s="153"/>
      <c r="G8" s="153"/>
      <c r="H8" s="153"/>
      <c r="I8" s="153"/>
      <c r="J8" s="153"/>
      <c r="K8" s="153"/>
      <c r="L8" s="153"/>
      <c r="M8" s="153"/>
      <c r="N8" s="153"/>
      <c r="O8" s="153"/>
    </row>
    <row r="9" ht="52.5" customHeight="1" spans="1:15">
      <c r="A9" s="189" t="s">
        <v>78</v>
      </c>
      <c r="B9" s="189" t="s">
        <v>79</v>
      </c>
      <c r="C9" s="153">
        <v>208494.72</v>
      </c>
      <c r="D9" s="153">
        <v>208494.72</v>
      </c>
      <c r="E9" s="153">
        <v>208494.72</v>
      </c>
      <c r="F9" s="153"/>
      <c r="G9" s="153"/>
      <c r="H9" s="153"/>
      <c r="I9" s="153"/>
      <c r="J9" s="153"/>
      <c r="K9" s="153"/>
      <c r="L9" s="153"/>
      <c r="M9" s="153"/>
      <c r="N9" s="153"/>
      <c r="O9" s="153"/>
    </row>
    <row r="10" ht="52.5" customHeight="1" spans="1:15">
      <c r="A10" s="188" t="s">
        <v>80</v>
      </c>
      <c r="B10" s="188" t="s">
        <v>81</v>
      </c>
      <c r="C10" s="153">
        <v>8393.52</v>
      </c>
      <c r="D10" s="153">
        <v>8393.52</v>
      </c>
      <c r="E10" s="153">
        <v>8393.52</v>
      </c>
      <c r="F10" s="153"/>
      <c r="G10" s="153"/>
      <c r="H10" s="153"/>
      <c r="I10" s="153"/>
      <c r="J10" s="153"/>
      <c r="K10" s="153"/>
      <c r="L10" s="153"/>
      <c r="M10" s="153"/>
      <c r="N10" s="153"/>
      <c r="O10" s="153"/>
    </row>
    <row r="11" ht="52.5" customHeight="1" spans="1:15">
      <c r="A11" s="189" t="s">
        <v>82</v>
      </c>
      <c r="B11" s="189" t="s">
        <v>81</v>
      </c>
      <c r="C11" s="153">
        <v>8393.52</v>
      </c>
      <c r="D11" s="153">
        <v>8393.52</v>
      </c>
      <c r="E11" s="153">
        <v>8393.52</v>
      </c>
      <c r="F11" s="153"/>
      <c r="G11" s="153"/>
      <c r="H11" s="153"/>
      <c r="I11" s="153"/>
      <c r="J11" s="153"/>
      <c r="K11" s="153"/>
      <c r="L11" s="153"/>
      <c r="M11" s="153"/>
      <c r="N11" s="153"/>
      <c r="O11" s="153"/>
    </row>
    <row r="12" ht="52.5" customHeight="1" spans="1:15">
      <c r="A12" s="187" t="s">
        <v>83</v>
      </c>
      <c r="B12" s="187" t="s">
        <v>84</v>
      </c>
      <c r="C12" s="153">
        <v>2789100.07</v>
      </c>
      <c r="D12" s="153">
        <v>1439100.07</v>
      </c>
      <c r="E12" s="153">
        <v>1439100.07</v>
      </c>
      <c r="F12" s="153"/>
      <c r="G12" s="153"/>
      <c r="H12" s="153"/>
      <c r="I12" s="153"/>
      <c r="J12" s="153">
        <v>1350000</v>
      </c>
      <c r="K12" s="153">
        <v>1350000</v>
      </c>
      <c r="L12" s="153"/>
      <c r="M12" s="153"/>
      <c r="N12" s="153"/>
      <c r="O12" s="153"/>
    </row>
    <row r="13" ht="52.5" customHeight="1" spans="1:15">
      <c r="A13" s="188" t="s">
        <v>85</v>
      </c>
      <c r="B13" s="188" t="s">
        <v>86</v>
      </c>
      <c r="C13" s="153">
        <v>2699846</v>
      </c>
      <c r="D13" s="153">
        <v>1349846</v>
      </c>
      <c r="E13" s="153">
        <v>1349846</v>
      </c>
      <c r="F13" s="153"/>
      <c r="G13" s="153"/>
      <c r="H13" s="153"/>
      <c r="I13" s="153"/>
      <c r="J13" s="153">
        <v>1350000</v>
      </c>
      <c r="K13" s="153">
        <v>1350000</v>
      </c>
      <c r="L13" s="153"/>
      <c r="M13" s="153"/>
      <c r="N13" s="153"/>
      <c r="O13" s="153"/>
    </row>
    <row r="14" ht="52.5" customHeight="1" spans="1:15">
      <c r="A14" s="189" t="s">
        <v>87</v>
      </c>
      <c r="B14" s="189" t="s">
        <v>88</v>
      </c>
      <c r="C14" s="153">
        <v>2699846</v>
      </c>
      <c r="D14" s="153">
        <v>1349846</v>
      </c>
      <c r="E14" s="153">
        <v>1349846</v>
      </c>
      <c r="F14" s="153"/>
      <c r="G14" s="153"/>
      <c r="H14" s="153"/>
      <c r="I14" s="153"/>
      <c r="J14" s="153">
        <v>1350000</v>
      </c>
      <c r="K14" s="153">
        <v>1350000</v>
      </c>
      <c r="L14" s="153"/>
      <c r="M14" s="153"/>
      <c r="N14" s="153"/>
      <c r="O14" s="153"/>
    </row>
    <row r="15" ht="52.5" customHeight="1" spans="1:15">
      <c r="A15" s="188" t="s">
        <v>89</v>
      </c>
      <c r="B15" s="188" t="s">
        <v>90</v>
      </c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153"/>
      <c r="N15" s="153"/>
      <c r="O15" s="153"/>
    </row>
    <row r="16" ht="52.5" customHeight="1" spans="1:15">
      <c r="A16" s="189" t="s">
        <v>91</v>
      </c>
      <c r="B16" s="189" t="s">
        <v>92</v>
      </c>
      <c r="C16" s="153"/>
      <c r="D16" s="153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</row>
    <row r="17" ht="52.5" customHeight="1" spans="1:15">
      <c r="A17" s="188" t="s">
        <v>93</v>
      </c>
      <c r="B17" s="188" t="s">
        <v>94</v>
      </c>
      <c r="C17" s="153">
        <v>89254.07</v>
      </c>
      <c r="D17" s="153">
        <v>89254.07</v>
      </c>
      <c r="E17" s="153">
        <v>89254.07</v>
      </c>
      <c r="F17" s="153"/>
      <c r="G17" s="153"/>
      <c r="H17" s="153"/>
      <c r="I17" s="153"/>
      <c r="J17" s="153"/>
      <c r="K17" s="153"/>
      <c r="L17" s="153"/>
      <c r="M17" s="153"/>
      <c r="N17" s="153"/>
      <c r="O17" s="153"/>
    </row>
    <row r="18" ht="52.5" customHeight="1" spans="1:15">
      <c r="A18" s="189" t="s">
        <v>95</v>
      </c>
      <c r="B18" s="189" t="s">
        <v>96</v>
      </c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  <row r="19" ht="52.5" customHeight="1" spans="1:15">
      <c r="A19" s="189" t="s">
        <v>97</v>
      </c>
      <c r="B19" s="189" t="s">
        <v>98</v>
      </c>
      <c r="C19" s="153">
        <v>78185.52</v>
      </c>
      <c r="D19" s="153">
        <v>78185.52</v>
      </c>
      <c r="E19" s="153">
        <v>78185.52</v>
      </c>
      <c r="F19" s="153"/>
      <c r="G19" s="153"/>
      <c r="H19" s="153"/>
      <c r="I19" s="153"/>
      <c r="J19" s="153"/>
      <c r="K19" s="153"/>
      <c r="L19" s="153"/>
      <c r="M19" s="153"/>
      <c r="N19" s="153"/>
      <c r="O19" s="153"/>
    </row>
    <row r="20" ht="52.5" customHeight="1" spans="1:15">
      <c r="A20" s="189" t="s">
        <v>99</v>
      </c>
      <c r="B20" s="189" t="s">
        <v>100</v>
      </c>
      <c r="C20" s="153">
        <v>11068.55</v>
      </c>
      <c r="D20" s="153">
        <v>11068.55</v>
      </c>
      <c r="E20" s="153">
        <v>11068.55</v>
      </c>
      <c r="F20" s="153"/>
      <c r="G20" s="153"/>
      <c r="H20" s="153"/>
      <c r="I20" s="153"/>
      <c r="J20" s="153"/>
      <c r="K20" s="153"/>
      <c r="L20" s="153"/>
      <c r="M20" s="153"/>
      <c r="N20" s="153"/>
      <c r="O20" s="153"/>
    </row>
    <row r="21" ht="52.5" customHeight="1" spans="1:15">
      <c r="A21" s="187" t="s">
        <v>101</v>
      </c>
      <c r="B21" s="187" t="s">
        <v>102</v>
      </c>
      <c r="C21" s="153">
        <v>156371.04</v>
      </c>
      <c r="D21" s="153">
        <v>156371.04</v>
      </c>
      <c r="E21" s="153">
        <v>156371.04</v>
      </c>
      <c r="F21" s="153"/>
      <c r="G21" s="153"/>
      <c r="H21" s="153"/>
      <c r="I21" s="153"/>
      <c r="J21" s="153"/>
      <c r="K21" s="153"/>
      <c r="L21" s="153"/>
      <c r="M21" s="153"/>
      <c r="N21" s="153"/>
      <c r="O21" s="153"/>
    </row>
    <row r="22" ht="52.5" customHeight="1" spans="1:15">
      <c r="A22" s="188" t="s">
        <v>103</v>
      </c>
      <c r="B22" s="188" t="s">
        <v>104</v>
      </c>
      <c r="C22" s="153">
        <v>156371.04</v>
      </c>
      <c r="D22" s="153">
        <v>156371.04</v>
      </c>
      <c r="E22" s="153">
        <v>156371.04</v>
      </c>
      <c r="F22" s="153"/>
      <c r="G22" s="153"/>
      <c r="H22" s="153"/>
      <c r="I22" s="153"/>
      <c r="J22" s="153"/>
      <c r="K22" s="153"/>
      <c r="L22" s="153"/>
      <c r="M22" s="153"/>
      <c r="N22" s="153"/>
      <c r="O22" s="153"/>
    </row>
    <row r="23" ht="52.5" customHeight="1" spans="1:15">
      <c r="A23" s="189" t="s">
        <v>105</v>
      </c>
      <c r="B23" s="189" t="s">
        <v>106</v>
      </c>
      <c r="C23" s="153">
        <v>156371.04</v>
      </c>
      <c r="D23" s="153">
        <v>156371.04</v>
      </c>
      <c r="E23" s="153">
        <v>156371.04</v>
      </c>
      <c r="F23" s="153"/>
      <c r="G23" s="153"/>
      <c r="H23" s="153"/>
      <c r="I23" s="153"/>
      <c r="J23" s="153"/>
      <c r="K23" s="153"/>
      <c r="L23" s="153"/>
      <c r="M23" s="153"/>
      <c r="N23" s="153"/>
      <c r="O23" s="153"/>
    </row>
    <row r="24" ht="30" customHeight="1" spans="1:15">
      <c r="A24" s="186" t="s">
        <v>30</v>
      </c>
      <c r="B24" s="186"/>
      <c r="C24" s="153">
        <v>3162359.35</v>
      </c>
      <c r="D24" s="153">
        <v>1812359.35</v>
      </c>
      <c r="E24" s="153">
        <v>1812359.35</v>
      </c>
      <c r="F24" s="153"/>
      <c r="G24" s="153"/>
      <c r="H24" s="153"/>
      <c r="I24" s="153"/>
      <c r="J24" s="153">
        <v>1350000</v>
      </c>
      <c r="K24" s="153">
        <v>1350000</v>
      </c>
      <c r="L24" s="153"/>
      <c r="M24" s="153"/>
      <c r="N24" s="153"/>
      <c r="O24" s="153"/>
    </row>
  </sheetData>
  <mergeCells count="13">
    <mergeCell ref="N1:O1"/>
    <mergeCell ref="A2:O2"/>
    <mergeCell ref="A3:F3"/>
    <mergeCell ref="N3:O3"/>
    <mergeCell ref="D4:F4"/>
    <mergeCell ref="J4:O4"/>
    <mergeCell ref="A24:B24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workbookViewId="0">
      <selection activeCell="A1" sqref="A1"/>
    </sheetView>
  </sheetViews>
  <sheetFormatPr defaultColWidth="9.14285714285714" defaultRowHeight="14.25" customHeight="1" outlineLevelCol="3"/>
  <cols>
    <col min="1" max="1" width="32.7714285714286" customWidth="1"/>
    <col min="2" max="2" width="23.9142857142857" customWidth="1"/>
    <col min="3" max="3" width="35.4761904761905" customWidth="1"/>
    <col min="4" max="4" width="36.4190476190476" customWidth="1"/>
  </cols>
  <sheetData>
    <row r="1" ht="17.25" customHeight="1" spans="1:4">
      <c r="A1" s="175"/>
      <c r="B1" s="175"/>
      <c r="C1" s="175"/>
      <c r="D1" s="96" t="s">
        <v>107</v>
      </c>
    </row>
    <row r="2" ht="30.75" customHeight="1" spans="1:4">
      <c r="A2" s="176" t="str">
        <f>"2026"&amp;"年部门财政拨款收支预算总表"</f>
        <v>2026年部门财政拨款收支预算总表</v>
      </c>
      <c r="B2" s="176"/>
      <c r="C2" s="176"/>
      <c r="D2" s="176"/>
    </row>
    <row r="3" ht="18.75" customHeight="1" spans="1:4">
      <c r="A3" s="31" t="str">
        <f>"单位名称："&amp;"梁河县遮岛镇社区卫生服务中心"</f>
        <v>单位名称：梁河县遮岛镇社区卫生服务中心</v>
      </c>
      <c r="B3" s="177"/>
      <c r="C3" s="177"/>
      <c r="D3" s="97" t="s">
        <v>1</v>
      </c>
    </row>
    <row r="4" ht="19.5" customHeight="1" spans="1:4">
      <c r="A4" s="12" t="s">
        <v>108</v>
      </c>
      <c r="B4" s="14"/>
      <c r="C4" s="12" t="s">
        <v>109</v>
      </c>
      <c r="D4" s="14"/>
    </row>
    <row r="5" ht="21.75" customHeight="1" spans="1:4">
      <c r="A5" s="70" t="s">
        <v>110</v>
      </c>
      <c r="B5" s="11" t="s">
        <v>5</v>
      </c>
      <c r="C5" s="70" t="s">
        <v>111</v>
      </c>
      <c r="D5" s="11" t="s">
        <v>5</v>
      </c>
    </row>
    <row r="6" ht="17.25" customHeight="1" spans="1:4">
      <c r="A6" s="74"/>
      <c r="B6" s="18"/>
      <c r="C6" s="74"/>
      <c r="D6" s="18"/>
    </row>
    <row r="7" ht="19.5" customHeight="1" spans="1:4">
      <c r="A7" s="93" t="s">
        <v>112</v>
      </c>
      <c r="B7" s="23">
        <v>1812359.35</v>
      </c>
      <c r="C7" s="93" t="s">
        <v>113</v>
      </c>
      <c r="D7" s="23">
        <v>1812359.35</v>
      </c>
    </row>
    <row r="8" ht="19.5" customHeight="1" spans="1:4">
      <c r="A8" s="93" t="s">
        <v>114</v>
      </c>
      <c r="B8" s="23">
        <v>1812359.35</v>
      </c>
      <c r="C8" s="178" t="str">
        <f>"（"&amp;"一"&amp;"）"&amp;"社会保障和就业支出"</f>
        <v>（一）社会保障和就业支出</v>
      </c>
      <c r="D8" s="23">
        <v>216888.24</v>
      </c>
    </row>
    <row r="9" ht="19.5" customHeight="1" spans="1:4">
      <c r="A9" s="179" t="s">
        <v>115</v>
      </c>
      <c r="B9" s="23"/>
      <c r="C9" s="178" t="str">
        <f>"（"&amp;"二"&amp;"）"&amp;"卫生健康支出"</f>
        <v>（二）卫生健康支出</v>
      </c>
      <c r="D9" s="23">
        <v>1439100.07</v>
      </c>
    </row>
    <row r="10" ht="19.5" customHeight="1" spans="1:4">
      <c r="A10" s="179" t="s">
        <v>116</v>
      </c>
      <c r="B10" s="23"/>
      <c r="C10" s="178" t="str">
        <f>"（"&amp;"三"&amp;"）"&amp;"住房保障支出"</f>
        <v>（三）住房保障支出</v>
      </c>
      <c r="D10" s="23">
        <v>156371.04</v>
      </c>
    </row>
    <row r="11" ht="19.5" customHeight="1" spans="1:4">
      <c r="A11" s="179" t="s">
        <v>117</v>
      </c>
      <c r="B11" s="23"/>
      <c r="C11" s="178"/>
      <c r="D11" s="23"/>
    </row>
    <row r="12" ht="19.5" customHeight="1" spans="1:4">
      <c r="A12" s="179" t="s">
        <v>114</v>
      </c>
      <c r="B12" s="23"/>
      <c r="C12" s="178"/>
      <c r="D12" s="23"/>
    </row>
    <row r="13" ht="19.5" customHeight="1" spans="1:4">
      <c r="A13" s="179" t="s">
        <v>115</v>
      </c>
      <c r="B13" s="23"/>
      <c r="C13" s="178"/>
      <c r="D13" s="23"/>
    </row>
    <row r="14" ht="19.5" customHeight="1" spans="1:4">
      <c r="A14" s="179" t="s">
        <v>116</v>
      </c>
      <c r="B14" s="23"/>
      <c r="C14" s="178"/>
      <c r="D14" s="23"/>
    </row>
    <row r="15" ht="19.5" customHeight="1" spans="1:4">
      <c r="A15" s="180"/>
      <c r="B15" s="23"/>
      <c r="C15" s="178"/>
      <c r="D15" s="23"/>
    </row>
    <row r="16" ht="19.5" customHeight="1" spans="1:4">
      <c r="A16" s="180"/>
      <c r="B16" s="23"/>
      <c r="C16" s="178"/>
      <c r="D16" s="23"/>
    </row>
    <row r="17" ht="19.5" customHeight="1" spans="1:4">
      <c r="A17" s="180"/>
      <c r="B17" s="23"/>
      <c r="C17" s="178"/>
      <c r="D17" s="23"/>
    </row>
    <row r="18" ht="19.5" customHeight="1" spans="1:4">
      <c r="A18" s="180"/>
      <c r="B18" s="23"/>
      <c r="C18" s="178"/>
      <c r="D18" s="23"/>
    </row>
    <row r="19" ht="19.5" customHeight="1" spans="1:4">
      <c r="A19" s="180"/>
      <c r="B19" s="23"/>
      <c r="C19" s="178"/>
      <c r="D19" s="23"/>
    </row>
    <row r="20" ht="19.5" customHeight="1" spans="1:4">
      <c r="A20" s="93"/>
      <c r="B20" s="23"/>
      <c r="C20" s="178"/>
      <c r="D20" s="23"/>
    </row>
    <row r="21" ht="19.5" customHeight="1" spans="1:4">
      <c r="A21" s="93"/>
      <c r="B21" s="23"/>
      <c r="C21" s="93"/>
      <c r="D21" s="23"/>
    </row>
    <row r="22" ht="19.5" customHeight="1" spans="1:4">
      <c r="A22" s="93"/>
      <c r="B22" s="23"/>
      <c r="C22" s="93"/>
      <c r="D22" s="23"/>
    </row>
    <row r="23" ht="19.5" customHeight="1" spans="1:4">
      <c r="A23" s="93"/>
      <c r="B23" s="23"/>
      <c r="C23" s="93"/>
      <c r="D23" s="23"/>
    </row>
    <row r="24" ht="19.5" customHeight="1" spans="1:4">
      <c r="A24" s="93"/>
      <c r="B24" s="23"/>
      <c r="C24" s="93"/>
      <c r="D24" s="23"/>
    </row>
    <row r="25" ht="19.5" customHeight="1" spans="1:4">
      <c r="A25" s="93"/>
      <c r="B25" s="23"/>
      <c r="C25" s="93"/>
      <c r="D25" s="23"/>
    </row>
    <row r="26" ht="19.5" customHeight="1" spans="1:4">
      <c r="A26" s="178"/>
      <c r="B26" s="23"/>
      <c r="C26" s="93"/>
      <c r="D26" s="23"/>
    </row>
    <row r="27" ht="19.5" customHeight="1" spans="1:4">
      <c r="A27" s="93"/>
      <c r="B27" s="23"/>
      <c r="C27" s="93"/>
      <c r="D27" s="23"/>
    </row>
    <row r="28" customHeight="1" spans="1:4">
      <c r="A28" s="93"/>
      <c r="B28" s="23"/>
      <c r="C28" s="179"/>
      <c r="D28" s="23"/>
    </row>
    <row r="29" ht="19.5" customHeight="1" spans="1:4">
      <c r="A29" s="93"/>
      <c r="B29" s="23"/>
      <c r="C29" s="93"/>
      <c r="D29" s="23"/>
    </row>
    <row r="30" ht="19.5" customHeight="1" spans="1:4">
      <c r="A30" s="178"/>
      <c r="B30" s="23"/>
      <c r="C30" s="93"/>
      <c r="D30" s="23"/>
    </row>
    <row r="31" ht="18" customHeight="1" spans="1:4">
      <c r="A31" s="178"/>
      <c r="B31" s="23"/>
      <c r="C31" s="93"/>
      <c r="D31" s="23"/>
    </row>
    <row r="32" ht="18" customHeight="1" spans="1:4">
      <c r="A32" s="178"/>
      <c r="B32" s="23"/>
      <c r="C32" s="179"/>
      <c r="D32" s="23"/>
    </row>
    <row r="33" ht="18" customHeight="1" spans="1:4">
      <c r="A33" s="178"/>
      <c r="B33" s="23"/>
      <c r="C33" s="179"/>
      <c r="D33" s="23"/>
    </row>
    <row r="34" ht="19.5" customHeight="1" spans="1:4">
      <c r="A34" s="178"/>
      <c r="B34" s="181"/>
      <c r="C34" s="93"/>
      <c r="D34" s="181"/>
    </row>
    <row r="35" ht="19.5" customHeight="1" spans="1:4">
      <c r="A35" s="178"/>
      <c r="B35" s="23"/>
      <c r="C35" s="93" t="s">
        <v>118</v>
      </c>
      <c r="D35" s="23"/>
    </row>
    <row r="36" ht="19.5" customHeight="1" spans="1:4">
      <c r="A36" s="182" t="s">
        <v>24</v>
      </c>
      <c r="B36" s="23">
        <v>1812359.35</v>
      </c>
      <c r="C36" s="182" t="s">
        <v>25</v>
      </c>
      <c r="D36" s="23">
        <v>1812359.35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21"/>
  <sheetViews>
    <sheetView showZeros="0" workbookViewId="0">
      <selection activeCell="A1" sqref="A1"/>
    </sheetView>
  </sheetViews>
  <sheetFormatPr defaultColWidth="10.2857142857143" defaultRowHeight="15" customHeight="1" outlineLevelCol="6"/>
  <cols>
    <col min="1" max="1" width="26.3428571428571" customWidth="1"/>
    <col min="2" max="2" width="24.6285714285714" customWidth="1"/>
    <col min="3" max="7" width="19.2857142857143" customWidth="1"/>
  </cols>
  <sheetData>
    <row r="1" ht="18.75" customHeight="1" spans="1:7">
      <c r="A1" s="142"/>
      <c r="B1" s="142"/>
      <c r="C1" s="142"/>
      <c r="D1" s="142"/>
      <c r="E1" s="142"/>
      <c r="F1" s="142"/>
      <c r="G1" s="146" t="s">
        <v>119</v>
      </c>
    </row>
    <row r="2" ht="33" customHeight="1" spans="1:7">
      <c r="A2" s="168" t="str">
        <f>"2026"&amp;"年一般公共预算支出预算表（按功能科目分类）"</f>
        <v>2026年一般公共预算支出预算表（按功能科目分类）</v>
      </c>
      <c r="B2" s="168"/>
      <c r="C2" s="168"/>
      <c r="D2" s="168"/>
      <c r="E2" s="168"/>
      <c r="F2" s="168"/>
      <c r="G2" s="168"/>
    </row>
    <row r="3" ht="18.75" customHeight="1" spans="1:7">
      <c r="A3" s="169" t="str">
        <f>"单位名称："&amp;"梁河县遮岛镇社区卫生服务中心"</f>
        <v>单位名称：梁河县遮岛镇社区卫生服务中心</v>
      </c>
      <c r="B3" s="169"/>
      <c r="C3" s="142"/>
      <c r="D3" s="142"/>
      <c r="E3" s="142"/>
      <c r="F3" s="142"/>
      <c r="G3" s="146" t="s">
        <v>1</v>
      </c>
    </row>
    <row r="4" ht="18.75" customHeight="1" spans="1:7">
      <c r="A4" s="170" t="s">
        <v>120</v>
      </c>
      <c r="B4" s="170"/>
      <c r="C4" s="170" t="s">
        <v>30</v>
      </c>
      <c r="D4" s="170" t="s">
        <v>52</v>
      </c>
      <c r="E4" s="170"/>
      <c r="F4" s="170"/>
      <c r="G4" s="170" t="s">
        <v>53</v>
      </c>
    </row>
    <row r="5" ht="18.75" customHeight="1" spans="1:7">
      <c r="A5" s="170" t="s">
        <v>48</v>
      </c>
      <c r="B5" s="170" t="s">
        <v>49</v>
      </c>
      <c r="C5" s="170"/>
      <c r="D5" s="170" t="s">
        <v>33</v>
      </c>
      <c r="E5" s="170" t="s">
        <v>121</v>
      </c>
      <c r="F5" s="170" t="s">
        <v>122</v>
      </c>
      <c r="G5" s="170"/>
    </row>
    <row r="6" ht="18.75" customHeight="1" spans="1:7">
      <c r="A6" s="170" t="s">
        <v>59</v>
      </c>
      <c r="B6" s="170" t="s">
        <v>60</v>
      </c>
      <c r="C6" s="170" t="s">
        <v>61</v>
      </c>
      <c r="D6" s="170" t="s">
        <v>62</v>
      </c>
      <c r="E6" s="170" t="s">
        <v>63</v>
      </c>
      <c r="F6" s="170" t="s">
        <v>64</v>
      </c>
      <c r="G6" s="170" t="s">
        <v>65</v>
      </c>
    </row>
    <row r="7" ht="18.75" customHeight="1" spans="1:7">
      <c r="A7" s="171" t="s">
        <v>74</v>
      </c>
      <c r="B7" s="171" t="s">
        <v>75</v>
      </c>
      <c r="C7" s="172">
        <v>216888.24</v>
      </c>
      <c r="D7" s="172">
        <v>216888.24</v>
      </c>
      <c r="E7" s="172">
        <v>216888.24</v>
      </c>
      <c r="F7" s="172"/>
      <c r="G7" s="172"/>
    </row>
    <row r="8" ht="18.75" customHeight="1" outlineLevel="1" spans="1:7">
      <c r="A8" s="173" t="s">
        <v>76</v>
      </c>
      <c r="B8" s="173" t="s">
        <v>77</v>
      </c>
      <c r="C8" s="172">
        <v>208494.72</v>
      </c>
      <c r="D8" s="172">
        <v>208494.72</v>
      </c>
      <c r="E8" s="172">
        <v>208494.72</v>
      </c>
      <c r="F8" s="172"/>
      <c r="G8" s="172"/>
    </row>
    <row r="9" ht="18.75" customHeight="1" outlineLevel="2" spans="1:7">
      <c r="A9" s="174" t="s">
        <v>78</v>
      </c>
      <c r="B9" s="174" t="s">
        <v>79</v>
      </c>
      <c r="C9" s="172">
        <v>208494.72</v>
      </c>
      <c r="D9" s="172">
        <v>208494.72</v>
      </c>
      <c r="E9" s="172">
        <v>208494.72</v>
      </c>
      <c r="F9" s="172"/>
      <c r="G9" s="172"/>
    </row>
    <row r="10" ht="18.75" customHeight="1" outlineLevel="1" spans="1:7">
      <c r="A10" s="173" t="s">
        <v>80</v>
      </c>
      <c r="B10" s="173" t="s">
        <v>81</v>
      </c>
      <c r="C10" s="172">
        <v>8393.52</v>
      </c>
      <c r="D10" s="172">
        <v>8393.52</v>
      </c>
      <c r="E10" s="172">
        <v>8393.52</v>
      </c>
      <c r="F10" s="172"/>
      <c r="G10" s="172"/>
    </row>
    <row r="11" ht="18.75" customHeight="1" outlineLevel="2" spans="1:7">
      <c r="A11" s="174" t="s">
        <v>82</v>
      </c>
      <c r="B11" s="174" t="s">
        <v>81</v>
      </c>
      <c r="C11" s="172">
        <v>8393.52</v>
      </c>
      <c r="D11" s="172">
        <v>8393.52</v>
      </c>
      <c r="E11" s="172">
        <v>8393.52</v>
      </c>
      <c r="F11" s="172"/>
      <c r="G11" s="172"/>
    </row>
    <row r="12" ht="18.75" customHeight="1" spans="1:7">
      <c r="A12" s="171" t="s">
        <v>83</v>
      </c>
      <c r="B12" s="171" t="s">
        <v>84</v>
      </c>
      <c r="C12" s="172">
        <v>1439100.07</v>
      </c>
      <c r="D12" s="172">
        <v>1439100.07</v>
      </c>
      <c r="E12" s="172">
        <v>1439100.07</v>
      </c>
      <c r="F12" s="172"/>
      <c r="G12" s="172"/>
    </row>
    <row r="13" ht="18.75" customHeight="1" outlineLevel="1" spans="1:7">
      <c r="A13" s="173" t="s">
        <v>85</v>
      </c>
      <c r="B13" s="173" t="s">
        <v>86</v>
      </c>
      <c r="C13" s="172">
        <v>1349846</v>
      </c>
      <c r="D13" s="172">
        <v>1349846</v>
      </c>
      <c r="E13" s="172">
        <v>1349846</v>
      </c>
      <c r="F13" s="172"/>
      <c r="G13" s="172"/>
    </row>
    <row r="14" ht="18.75" customHeight="1" outlineLevel="2" spans="1:7">
      <c r="A14" s="174" t="s">
        <v>87</v>
      </c>
      <c r="B14" s="174" t="s">
        <v>88</v>
      </c>
      <c r="C14" s="172">
        <v>1349846</v>
      </c>
      <c r="D14" s="172">
        <v>1349846</v>
      </c>
      <c r="E14" s="172">
        <v>1349846</v>
      </c>
      <c r="F14" s="172"/>
      <c r="G14" s="172"/>
    </row>
    <row r="15" ht="18.75" customHeight="1" outlineLevel="1" spans="1:7">
      <c r="A15" s="173" t="s">
        <v>93</v>
      </c>
      <c r="B15" s="173" t="s">
        <v>94</v>
      </c>
      <c r="C15" s="172">
        <v>89254.07</v>
      </c>
      <c r="D15" s="172">
        <v>89254.07</v>
      </c>
      <c r="E15" s="172">
        <v>89254.07</v>
      </c>
      <c r="F15" s="172"/>
      <c r="G15" s="172"/>
    </row>
    <row r="16" ht="18.75" customHeight="1" outlineLevel="2" spans="1:7">
      <c r="A16" s="174" t="s">
        <v>97</v>
      </c>
      <c r="B16" s="174" t="s">
        <v>98</v>
      </c>
      <c r="C16" s="172">
        <v>78185.52</v>
      </c>
      <c r="D16" s="172">
        <v>78185.52</v>
      </c>
      <c r="E16" s="172">
        <v>78185.52</v>
      </c>
      <c r="F16" s="172"/>
      <c r="G16" s="172"/>
    </row>
    <row r="17" ht="18.75" customHeight="1" outlineLevel="2" spans="1:7">
      <c r="A17" s="174" t="s">
        <v>99</v>
      </c>
      <c r="B17" s="174" t="s">
        <v>100</v>
      </c>
      <c r="C17" s="172">
        <v>11068.55</v>
      </c>
      <c r="D17" s="172">
        <v>11068.55</v>
      </c>
      <c r="E17" s="172">
        <v>11068.55</v>
      </c>
      <c r="F17" s="172"/>
      <c r="G17" s="172"/>
    </row>
    <row r="18" ht="18.75" customHeight="1" spans="1:7">
      <c r="A18" s="171" t="s">
        <v>101</v>
      </c>
      <c r="B18" s="171" t="s">
        <v>102</v>
      </c>
      <c r="C18" s="172">
        <v>156371.04</v>
      </c>
      <c r="D18" s="172">
        <v>156371.04</v>
      </c>
      <c r="E18" s="172">
        <v>156371.04</v>
      </c>
      <c r="F18" s="172"/>
      <c r="G18" s="172"/>
    </row>
    <row r="19" ht="18.75" customHeight="1" outlineLevel="1" spans="1:7">
      <c r="A19" s="173" t="s">
        <v>103</v>
      </c>
      <c r="B19" s="173" t="s">
        <v>104</v>
      </c>
      <c r="C19" s="172">
        <v>156371.04</v>
      </c>
      <c r="D19" s="172">
        <v>156371.04</v>
      </c>
      <c r="E19" s="172">
        <v>156371.04</v>
      </c>
      <c r="F19" s="172"/>
      <c r="G19" s="172"/>
    </row>
    <row r="20" ht="18.75" customHeight="1" outlineLevel="2" spans="1:7">
      <c r="A20" s="174" t="s">
        <v>105</v>
      </c>
      <c r="B20" s="174" t="s">
        <v>106</v>
      </c>
      <c r="C20" s="172">
        <v>156371.04</v>
      </c>
      <c r="D20" s="172">
        <v>156371.04</v>
      </c>
      <c r="E20" s="172">
        <v>156371.04</v>
      </c>
      <c r="F20" s="172"/>
      <c r="G20" s="172"/>
    </row>
    <row r="21" ht="18.75" customHeight="1" spans="1:7">
      <c r="A21" s="170" t="s">
        <v>30</v>
      </c>
      <c r="B21" s="170"/>
      <c r="C21" s="172">
        <v>1812359.35</v>
      </c>
      <c r="D21" s="172">
        <v>1812359.35</v>
      </c>
      <c r="E21" s="172">
        <v>1812359.35</v>
      </c>
      <c r="F21" s="172"/>
      <c r="G21" s="172"/>
    </row>
  </sheetData>
  <mergeCells count="7">
    <mergeCell ref="A2:G2"/>
    <mergeCell ref="A3:C3"/>
    <mergeCell ref="A4:B4"/>
    <mergeCell ref="D4:F4"/>
    <mergeCell ref="A21:B21"/>
    <mergeCell ref="C4:C5"/>
    <mergeCell ref="G4:G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8"/>
  <sheetViews>
    <sheetView showZeros="0" workbookViewId="0">
      <selection activeCell="A11" sqref="A11"/>
    </sheetView>
  </sheetViews>
  <sheetFormatPr defaultColWidth="9.14285714285714" defaultRowHeight="14.25" customHeight="1" outlineLevelRow="7" outlineLevelCol="5"/>
  <cols>
    <col min="1" max="1" width="28.2" customWidth="1"/>
    <col min="2" max="2" width="18.3428571428571" customWidth="1"/>
    <col min="3" max="3" width="17.2857142857143" customWidth="1"/>
    <col min="4" max="4" width="21.6285714285714" customWidth="1"/>
    <col min="5" max="5" width="19.7714285714286" customWidth="1"/>
    <col min="6" max="6" width="18.7142857142857" customWidth="1"/>
  </cols>
  <sheetData>
    <row r="1" customHeight="1" spans="1:6">
      <c r="A1" s="159"/>
      <c r="B1" s="159"/>
      <c r="C1" s="160"/>
      <c r="D1" s="1"/>
      <c r="E1" s="1"/>
      <c r="F1" s="161" t="s">
        <v>123</v>
      </c>
    </row>
    <row r="2" ht="33.75" customHeight="1" spans="1:6">
      <c r="A2" s="162" t="str">
        <f>"2026"&amp;"年一般公共预算“三公”经费支出预算表"</f>
        <v>2026年一般公共预算“三公”经费支出预算表</v>
      </c>
      <c r="B2" s="162"/>
      <c r="C2" s="162"/>
      <c r="D2" s="162"/>
      <c r="E2" s="162"/>
      <c r="F2" s="162"/>
    </row>
    <row r="3" ht="21.75" customHeight="1" spans="1:6">
      <c r="A3" s="163" t="str">
        <f>"单位名称："&amp;"梁河县遮岛镇社区卫生服务中心"</f>
        <v>单位名称：梁河县遮岛镇社区卫生服务中心</v>
      </c>
      <c r="B3" s="159"/>
      <c r="C3" s="160"/>
      <c r="D3" s="3"/>
      <c r="E3" s="1"/>
      <c r="F3" s="161" t="s">
        <v>27</v>
      </c>
    </row>
    <row r="4" ht="19.5" customHeight="1" spans="1:6">
      <c r="A4" s="11" t="s">
        <v>124</v>
      </c>
      <c r="B4" s="70" t="s">
        <v>125</v>
      </c>
      <c r="C4" s="12" t="s">
        <v>126</v>
      </c>
      <c r="D4" s="13"/>
      <c r="E4" s="14"/>
      <c r="F4" s="70" t="s">
        <v>127</v>
      </c>
    </row>
    <row r="5" ht="19.5" customHeight="1" spans="1:6">
      <c r="A5" s="18"/>
      <c r="B5" s="74"/>
      <c r="C5" s="35" t="s">
        <v>33</v>
      </c>
      <c r="D5" s="35" t="s">
        <v>128</v>
      </c>
      <c r="E5" s="35" t="s">
        <v>129</v>
      </c>
      <c r="F5" s="74"/>
    </row>
    <row r="6" ht="18.75" customHeight="1" spans="1:6">
      <c r="A6" s="164">
        <v>1</v>
      </c>
      <c r="B6" s="164">
        <v>2</v>
      </c>
      <c r="C6" s="165">
        <v>3</v>
      </c>
      <c r="D6" s="164">
        <v>4</v>
      </c>
      <c r="E6" s="164">
        <v>5</v>
      </c>
      <c r="F6" s="164">
        <v>6</v>
      </c>
    </row>
    <row r="7" ht="24.75" customHeight="1" spans="1:6">
      <c r="A7" s="166"/>
      <c r="B7" s="166"/>
      <c r="C7" s="167"/>
      <c r="D7" s="166"/>
      <c r="E7" s="166"/>
      <c r="F7" s="166"/>
    </row>
    <row r="8" customHeight="1" spans="1:1">
      <c r="A8" s="28" t="s">
        <v>130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29"/>
  <sheetViews>
    <sheetView showZeros="0" workbookViewId="0">
      <selection activeCell="A1" sqref="A1"/>
    </sheetView>
  </sheetViews>
  <sheetFormatPr defaultColWidth="10.2857142857143" defaultRowHeight="15" customHeight="1"/>
  <cols>
    <col min="1" max="2" width="12.4190476190476" customWidth="1"/>
    <col min="3" max="3" width="10.847619047619" customWidth="1"/>
    <col min="4" max="4" width="6" customWidth="1"/>
    <col min="5" max="5" width="10.5714285714286" customWidth="1"/>
    <col min="6" max="6" width="5.57142857142857" customWidth="1"/>
    <col min="7" max="7" width="8.71428571428571" customWidth="1"/>
    <col min="8" max="8" width="12.9142857142857" customWidth="1"/>
    <col min="9" max="9" width="12.2857142857143" customWidth="1"/>
    <col min="10" max="11" width="6" customWidth="1"/>
    <col min="12" max="12" width="12.2857142857143" customWidth="1"/>
    <col min="13" max="13" width="3.71428571428571" customWidth="1"/>
    <col min="14" max="14" width="5.04761904761905" customWidth="1"/>
    <col min="15" max="15" width="5.77142857142857" customWidth="1"/>
    <col min="16" max="16" width="6.57142857142857" customWidth="1"/>
    <col min="17" max="17" width="4.77142857142857" customWidth="1"/>
    <col min="18" max="19" width="9.28571428571429" customWidth="1"/>
    <col min="20" max="23" width="4.71428571428571" customWidth="1"/>
  </cols>
  <sheetData>
    <row r="1" ht="18.75" customHeight="1" spans="1:23">
      <c r="A1" s="154"/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8" t="s">
        <v>131</v>
      </c>
      <c r="U1" s="158"/>
      <c r="V1" s="158"/>
      <c r="W1" s="158"/>
    </row>
    <row r="2" ht="45.75" customHeight="1" spans="1:23">
      <c r="A2" s="155" t="str">
        <f>"2026"&amp;"年部门基本支出预算表"</f>
        <v>2026年部门基本支出预算表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</row>
    <row r="3" ht="18.75" customHeight="1" spans="1:23">
      <c r="A3" s="154" t="str">
        <f>"单位名称："&amp;"梁河县遮岛镇社区卫生服务中心"</f>
        <v>单位名称：梁河县遮岛镇社区卫生服务中心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8" t="s">
        <v>27</v>
      </c>
      <c r="U3" s="158"/>
      <c r="V3" s="158"/>
      <c r="W3" s="158"/>
    </row>
    <row r="4" ht="18.75" customHeight="1" spans="1:23">
      <c r="A4" s="156" t="s">
        <v>132</v>
      </c>
      <c r="B4" s="156" t="s">
        <v>133</v>
      </c>
      <c r="C4" s="156" t="s">
        <v>134</v>
      </c>
      <c r="D4" s="156" t="s">
        <v>135</v>
      </c>
      <c r="E4" s="156" t="s">
        <v>136</v>
      </c>
      <c r="F4" s="156" t="s">
        <v>137</v>
      </c>
      <c r="G4" s="156" t="s">
        <v>138</v>
      </c>
      <c r="H4" s="156" t="s">
        <v>139</v>
      </c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</row>
    <row r="5" ht="28.3" customHeight="1" spans="1:23">
      <c r="A5" s="156"/>
      <c r="B5" s="156"/>
      <c r="C5" s="156"/>
      <c r="D5" s="156"/>
      <c r="E5" s="156"/>
      <c r="F5" s="156"/>
      <c r="G5" s="156"/>
      <c r="H5" s="156" t="s">
        <v>140</v>
      </c>
      <c r="I5" s="156" t="s">
        <v>34</v>
      </c>
      <c r="J5" s="156" t="s">
        <v>141</v>
      </c>
      <c r="K5" s="156" t="s">
        <v>142</v>
      </c>
      <c r="L5" s="156" t="s">
        <v>143</v>
      </c>
      <c r="M5" s="156" t="s">
        <v>144</v>
      </c>
      <c r="N5" s="156" t="s">
        <v>145</v>
      </c>
      <c r="O5" s="156" t="s">
        <v>35</v>
      </c>
      <c r="P5" s="156" t="s">
        <v>36</v>
      </c>
      <c r="Q5" s="156" t="s">
        <v>37</v>
      </c>
      <c r="R5" s="156" t="s">
        <v>51</v>
      </c>
      <c r="S5" s="156"/>
      <c r="T5" s="156"/>
      <c r="U5" s="156"/>
      <c r="V5" s="156"/>
      <c r="W5" s="156"/>
    </row>
    <row r="6" ht="24" customHeight="1" spans="1:23">
      <c r="A6" s="156"/>
      <c r="B6" s="156"/>
      <c r="C6" s="156"/>
      <c r="D6" s="156"/>
      <c r="E6" s="156"/>
      <c r="F6" s="156"/>
      <c r="G6" s="156"/>
      <c r="H6" s="156"/>
      <c r="I6" s="156" t="s">
        <v>146</v>
      </c>
      <c r="J6" s="156" t="s">
        <v>141</v>
      </c>
      <c r="K6" s="156" t="s">
        <v>142</v>
      </c>
      <c r="L6" s="156" t="s">
        <v>143</v>
      </c>
      <c r="M6" s="156" t="s">
        <v>144</v>
      </c>
      <c r="N6" s="156" t="s">
        <v>34</v>
      </c>
      <c r="O6" s="156" t="s">
        <v>35</v>
      </c>
      <c r="P6" s="156" t="s">
        <v>36</v>
      </c>
      <c r="Q6" s="156"/>
      <c r="R6" s="156" t="s">
        <v>33</v>
      </c>
      <c r="S6" s="156" t="s">
        <v>40</v>
      </c>
      <c r="T6" s="156" t="s">
        <v>41</v>
      </c>
      <c r="U6" s="156" t="s">
        <v>42</v>
      </c>
      <c r="V6" s="156" t="s">
        <v>43</v>
      </c>
      <c r="W6" s="156" t="s">
        <v>44</v>
      </c>
    </row>
    <row r="7" ht="32.05" customHeight="1" spans="1:23">
      <c r="A7" s="156"/>
      <c r="B7" s="156"/>
      <c r="C7" s="156"/>
      <c r="D7" s="156"/>
      <c r="E7" s="156"/>
      <c r="F7" s="156"/>
      <c r="G7" s="156"/>
      <c r="H7" s="156"/>
      <c r="I7" s="156" t="s">
        <v>33</v>
      </c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</row>
    <row r="8" ht="18.75" customHeight="1" spans="1:23">
      <c r="A8" s="156" t="s">
        <v>59</v>
      </c>
      <c r="B8" s="156" t="s">
        <v>60</v>
      </c>
      <c r="C8" s="156" t="s">
        <v>61</v>
      </c>
      <c r="D8" s="156" t="s">
        <v>62</v>
      </c>
      <c r="E8" s="156" t="s">
        <v>63</v>
      </c>
      <c r="F8" s="156" t="s">
        <v>64</v>
      </c>
      <c r="G8" s="156" t="s">
        <v>65</v>
      </c>
      <c r="H8" s="156" t="s">
        <v>66</v>
      </c>
      <c r="I8" s="156" t="s">
        <v>67</v>
      </c>
      <c r="J8" s="156" t="s">
        <v>68</v>
      </c>
      <c r="K8" s="156" t="s">
        <v>69</v>
      </c>
      <c r="L8" s="156" t="s">
        <v>70</v>
      </c>
      <c r="M8" s="156" t="s">
        <v>71</v>
      </c>
      <c r="N8" s="156" t="s">
        <v>72</v>
      </c>
      <c r="O8" s="156" t="s">
        <v>73</v>
      </c>
      <c r="P8" s="156" t="s">
        <v>147</v>
      </c>
      <c r="Q8" s="156" t="s">
        <v>148</v>
      </c>
      <c r="R8" s="156" t="s">
        <v>149</v>
      </c>
      <c r="S8" s="156" t="s">
        <v>150</v>
      </c>
      <c r="T8" s="156" t="s">
        <v>151</v>
      </c>
      <c r="U8" s="156" t="s">
        <v>152</v>
      </c>
      <c r="V8" s="156" t="s">
        <v>153</v>
      </c>
      <c r="W8" s="156" t="s">
        <v>154</v>
      </c>
    </row>
    <row r="9" ht="53.25" customHeight="1" spans="1:23">
      <c r="A9" s="151" t="s">
        <v>46</v>
      </c>
      <c r="B9" s="151"/>
      <c r="C9" s="151"/>
      <c r="D9" s="151"/>
      <c r="E9" s="151"/>
      <c r="F9" s="151"/>
      <c r="G9" s="151"/>
      <c r="H9" s="153">
        <v>1880759.35</v>
      </c>
      <c r="I9" s="153">
        <v>1812359.35</v>
      </c>
      <c r="J9" s="153"/>
      <c r="K9" s="153"/>
      <c r="L9" s="153">
        <v>1812359.35</v>
      </c>
      <c r="M9" s="153"/>
      <c r="N9" s="153"/>
      <c r="O9" s="153"/>
      <c r="P9" s="153"/>
      <c r="Q9" s="153"/>
      <c r="R9" s="153">
        <v>68400</v>
      </c>
      <c r="S9" s="153">
        <v>68400</v>
      </c>
      <c r="T9" s="153"/>
      <c r="U9" s="153"/>
      <c r="V9" s="153"/>
      <c r="W9" s="153"/>
    </row>
    <row r="10" ht="53.25" customHeight="1" outlineLevel="1" spans="1:23">
      <c r="A10" s="151" t="s">
        <v>46</v>
      </c>
      <c r="B10" s="151" t="s">
        <v>155</v>
      </c>
      <c r="C10" s="151" t="s">
        <v>156</v>
      </c>
      <c r="D10" s="151" t="s">
        <v>87</v>
      </c>
      <c r="E10" s="151" t="s">
        <v>88</v>
      </c>
      <c r="F10" s="151" t="s">
        <v>157</v>
      </c>
      <c r="G10" s="151" t="s">
        <v>158</v>
      </c>
      <c r="H10" s="153">
        <v>561048</v>
      </c>
      <c r="I10" s="153">
        <v>561048</v>
      </c>
      <c r="J10" s="153"/>
      <c r="K10" s="153"/>
      <c r="L10" s="153">
        <v>561048</v>
      </c>
      <c r="M10" s="153"/>
      <c r="N10" s="153"/>
      <c r="O10" s="153"/>
      <c r="P10" s="153"/>
      <c r="Q10" s="153"/>
      <c r="R10" s="153"/>
      <c r="S10" s="153"/>
      <c r="T10" s="153"/>
      <c r="U10" s="153"/>
      <c r="V10" s="153"/>
      <c r="W10" s="153"/>
    </row>
    <row r="11" ht="53.25" customHeight="1" outlineLevel="1" spans="1:23">
      <c r="A11" s="151" t="s">
        <v>46</v>
      </c>
      <c r="B11" s="151" t="s">
        <v>155</v>
      </c>
      <c r="C11" s="151" t="s">
        <v>156</v>
      </c>
      <c r="D11" s="151" t="s">
        <v>87</v>
      </c>
      <c r="E11" s="151" t="s">
        <v>88</v>
      </c>
      <c r="F11" s="151" t="s">
        <v>159</v>
      </c>
      <c r="G11" s="151" t="s">
        <v>160</v>
      </c>
      <c r="H11" s="153">
        <v>122940</v>
      </c>
      <c r="I11" s="153">
        <v>122940</v>
      </c>
      <c r="J11" s="153"/>
      <c r="K11" s="153"/>
      <c r="L11" s="153">
        <v>122940</v>
      </c>
      <c r="M11" s="151"/>
      <c r="N11" s="153"/>
      <c r="O11" s="153"/>
      <c r="P11" s="153"/>
      <c r="Q11" s="153"/>
      <c r="R11" s="153"/>
      <c r="S11" s="153"/>
      <c r="T11" s="153"/>
      <c r="U11" s="153"/>
      <c r="V11" s="153"/>
      <c r="W11" s="153"/>
    </row>
    <row r="12" ht="53.25" customHeight="1" outlineLevel="1" spans="1:23">
      <c r="A12" s="151" t="s">
        <v>46</v>
      </c>
      <c r="B12" s="151" t="s">
        <v>155</v>
      </c>
      <c r="C12" s="151" t="s">
        <v>156</v>
      </c>
      <c r="D12" s="151" t="s">
        <v>87</v>
      </c>
      <c r="E12" s="151" t="s">
        <v>88</v>
      </c>
      <c r="F12" s="151" t="s">
        <v>161</v>
      </c>
      <c r="G12" s="151" t="s">
        <v>162</v>
      </c>
      <c r="H12" s="153">
        <v>46754</v>
      </c>
      <c r="I12" s="153">
        <v>46754</v>
      </c>
      <c r="J12" s="153"/>
      <c r="K12" s="153"/>
      <c r="L12" s="153">
        <v>46754</v>
      </c>
      <c r="M12" s="151"/>
      <c r="N12" s="153"/>
      <c r="O12" s="153"/>
      <c r="P12" s="153"/>
      <c r="Q12" s="153"/>
      <c r="R12" s="153"/>
      <c r="S12" s="153"/>
      <c r="T12" s="153"/>
      <c r="U12" s="153"/>
      <c r="V12" s="153"/>
      <c r="W12" s="153"/>
    </row>
    <row r="13" ht="53.25" customHeight="1" outlineLevel="1" spans="1:23">
      <c r="A13" s="151" t="s">
        <v>46</v>
      </c>
      <c r="B13" s="151" t="s">
        <v>163</v>
      </c>
      <c r="C13" s="151" t="s">
        <v>164</v>
      </c>
      <c r="D13" s="151" t="s">
        <v>87</v>
      </c>
      <c r="E13" s="151" t="s">
        <v>88</v>
      </c>
      <c r="F13" s="151" t="s">
        <v>161</v>
      </c>
      <c r="G13" s="151" t="s">
        <v>162</v>
      </c>
      <c r="H13" s="153">
        <v>66000</v>
      </c>
      <c r="I13" s="153">
        <v>66000</v>
      </c>
      <c r="J13" s="153"/>
      <c r="K13" s="153"/>
      <c r="L13" s="153">
        <v>66000</v>
      </c>
      <c r="M13" s="151"/>
      <c r="N13" s="153"/>
      <c r="O13" s="153"/>
      <c r="P13" s="153"/>
      <c r="Q13" s="153"/>
      <c r="R13" s="153"/>
      <c r="S13" s="153"/>
      <c r="T13" s="153"/>
      <c r="U13" s="153"/>
      <c r="V13" s="153"/>
      <c r="W13" s="153"/>
    </row>
    <row r="14" ht="53.25" customHeight="1" outlineLevel="1" spans="1:23">
      <c r="A14" s="151" t="s">
        <v>46</v>
      </c>
      <c r="B14" s="151" t="s">
        <v>155</v>
      </c>
      <c r="C14" s="151" t="s">
        <v>156</v>
      </c>
      <c r="D14" s="151" t="s">
        <v>87</v>
      </c>
      <c r="E14" s="151" t="s">
        <v>88</v>
      </c>
      <c r="F14" s="151" t="s">
        <v>161</v>
      </c>
      <c r="G14" s="151" t="s">
        <v>162</v>
      </c>
      <c r="H14" s="153">
        <v>157584</v>
      </c>
      <c r="I14" s="153">
        <v>157584</v>
      </c>
      <c r="J14" s="153"/>
      <c r="K14" s="153"/>
      <c r="L14" s="153">
        <v>157584</v>
      </c>
      <c r="M14" s="151"/>
      <c r="N14" s="153"/>
      <c r="O14" s="153"/>
      <c r="P14" s="153"/>
      <c r="Q14" s="153"/>
      <c r="R14" s="153"/>
      <c r="S14" s="153"/>
      <c r="T14" s="153"/>
      <c r="U14" s="153"/>
      <c r="V14" s="153"/>
      <c r="W14" s="153"/>
    </row>
    <row r="15" ht="53.25" customHeight="1" outlineLevel="1" spans="1:23">
      <c r="A15" s="151" t="s">
        <v>46</v>
      </c>
      <c r="B15" s="151" t="s">
        <v>155</v>
      </c>
      <c r="C15" s="151" t="s">
        <v>156</v>
      </c>
      <c r="D15" s="151" t="s">
        <v>87</v>
      </c>
      <c r="E15" s="151" t="s">
        <v>88</v>
      </c>
      <c r="F15" s="151" t="s">
        <v>161</v>
      </c>
      <c r="G15" s="151" t="s">
        <v>162</v>
      </c>
      <c r="H15" s="153">
        <v>147360</v>
      </c>
      <c r="I15" s="153">
        <v>147360</v>
      </c>
      <c r="J15" s="153"/>
      <c r="K15" s="153"/>
      <c r="L15" s="153">
        <v>147360</v>
      </c>
      <c r="M15" s="151"/>
      <c r="N15" s="153"/>
      <c r="O15" s="153"/>
      <c r="P15" s="153"/>
      <c r="Q15" s="153"/>
      <c r="R15" s="153"/>
      <c r="S15" s="153"/>
      <c r="T15" s="153"/>
      <c r="U15" s="153"/>
      <c r="V15" s="153"/>
      <c r="W15" s="153"/>
    </row>
    <row r="16" ht="53.25" customHeight="1" outlineLevel="1" spans="1:23">
      <c r="A16" s="151" t="s">
        <v>46</v>
      </c>
      <c r="B16" s="151" t="s">
        <v>155</v>
      </c>
      <c r="C16" s="151" t="s">
        <v>156</v>
      </c>
      <c r="D16" s="151" t="s">
        <v>87</v>
      </c>
      <c r="E16" s="151" t="s">
        <v>88</v>
      </c>
      <c r="F16" s="151" t="s">
        <v>161</v>
      </c>
      <c r="G16" s="151" t="s">
        <v>162</v>
      </c>
      <c r="H16" s="153">
        <v>248160</v>
      </c>
      <c r="I16" s="153">
        <v>248160</v>
      </c>
      <c r="J16" s="153"/>
      <c r="K16" s="153"/>
      <c r="L16" s="153">
        <v>248160</v>
      </c>
      <c r="M16" s="151"/>
      <c r="N16" s="153"/>
      <c r="O16" s="153"/>
      <c r="P16" s="153"/>
      <c r="Q16" s="153"/>
      <c r="R16" s="153"/>
      <c r="S16" s="153"/>
      <c r="T16" s="153"/>
      <c r="U16" s="153"/>
      <c r="V16" s="153"/>
      <c r="W16" s="153"/>
    </row>
    <row r="17" ht="53.25" customHeight="1" outlineLevel="1" spans="1:23">
      <c r="A17" s="151" t="s">
        <v>46</v>
      </c>
      <c r="B17" s="151" t="s">
        <v>165</v>
      </c>
      <c r="C17" s="151" t="s">
        <v>166</v>
      </c>
      <c r="D17" s="151" t="s">
        <v>78</v>
      </c>
      <c r="E17" s="151" t="s">
        <v>79</v>
      </c>
      <c r="F17" s="151" t="s">
        <v>167</v>
      </c>
      <c r="G17" s="151" t="s">
        <v>166</v>
      </c>
      <c r="H17" s="153">
        <v>208494.72</v>
      </c>
      <c r="I17" s="153">
        <v>208494.72</v>
      </c>
      <c r="J17" s="153"/>
      <c r="K17" s="153"/>
      <c r="L17" s="153">
        <v>208494.72</v>
      </c>
      <c r="M17" s="151"/>
      <c r="N17" s="153"/>
      <c r="O17" s="153"/>
      <c r="P17" s="153"/>
      <c r="Q17" s="153"/>
      <c r="R17" s="153"/>
      <c r="S17" s="153"/>
      <c r="T17" s="153"/>
      <c r="U17" s="153"/>
      <c r="V17" s="153"/>
      <c r="W17" s="153"/>
    </row>
    <row r="18" ht="53.25" customHeight="1" outlineLevel="1" spans="1:23">
      <c r="A18" s="151" t="s">
        <v>46</v>
      </c>
      <c r="B18" s="151" t="s">
        <v>168</v>
      </c>
      <c r="C18" s="151" t="s">
        <v>169</v>
      </c>
      <c r="D18" s="151" t="s">
        <v>95</v>
      </c>
      <c r="E18" s="151" t="s">
        <v>96</v>
      </c>
      <c r="F18" s="151" t="s">
        <v>170</v>
      </c>
      <c r="G18" s="151" t="s">
        <v>169</v>
      </c>
      <c r="H18" s="153"/>
      <c r="I18" s="153"/>
      <c r="J18" s="153"/>
      <c r="K18" s="153"/>
      <c r="L18" s="153"/>
      <c r="M18" s="151"/>
      <c r="N18" s="153"/>
      <c r="O18" s="153"/>
      <c r="P18" s="153"/>
      <c r="Q18" s="153"/>
      <c r="R18" s="153"/>
      <c r="S18" s="153"/>
      <c r="T18" s="153"/>
      <c r="U18" s="153"/>
      <c r="V18" s="153"/>
      <c r="W18" s="153"/>
    </row>
    <row r="19" ht="53.25" customHeight="1" outlineLevel="1" spans="1:23">
      <c r="A19" s="151" t="s">
        <v>46</v>
      </c>
      <c r="B19" s="151" t="s">
        <v>168</v>
      </c>
      <c r="C19" s="151" t="s">
        <v>169</v>
      </c>
      <c r="D19" s="151" t="s">
        <v>97</v>
      </c>
      <c r="E19" s="151" t="s">
        <v>98</v>
      </c>
      <c r="F19" s="151" t="s">
        <v>170</v>
      </c>
      <c r="G19" s="151" t="s">
        <v>169</v>
      </c>
      <c r="H19" s="153">
        <v>78185.52</v>
      </c>
      <c r="I19" s="153">
        <v>78185.52</v>
      </c>
      <c r="J19" s="153"/>
      <c r="K19" s="153"/>
      <c r="L19" s="153">
        <v>78185.52</v>
      </c>
      <c r="M19" s="151"/>
      <c r="N19" s="153"/>
      <c r="O19" s="153"/>
      <c r="P19" s="153"/>
      <c r="Q19" s="153"/>
      <c r="R19" s="153"/>
      <c r="S19" s="153"/>
      <c r="T19" s="153"/>
      <c r="U19" s="153"/>
      <c r="V19" s="153"/>
      <c r="W19" s="153"/>
    </row>
    <row r="20" ht="53.25" customHeight="1" outlineLevel="1" spans="1:23">
      <c r="A20" s="151" t="s">
        <v>46</v>
      </c>
      <c r="B20" s="151" t="s">
        <v>171</v>
      </c>
      <c r="C20" s="151" t="s">
        <v>172</v>
      </c>
      <c r="D20" s="151" t="s">
        <v>82</v>
      </c>
      <c r="E20" s="151" t="s">
        <v>81</v>
      </c>
      <c r="F20" s="151" t="s">
        <v>173</v>
      </c>
      <c r="G20" s="151" t="s">
        <v>174</v>
      </c>
      <c r="H20" s="153">
        <v>8393.52</v>
      </c>
      <c r="I20" s="153">
        <v>8393.52</v>
      </c>
      <c r="J20" s="153"/>
      <c r="K20" s="153"/>
      <c r="L20" s="153">
        <v>8393.52</v>
      </c>
      <c r="M20" s="151"/>
      <c r="N20" s="153"/>
      <c r="O20" s="153"/>
      <c r="P20" s="153"/>
      <c r="Q20" s="153"/>
      <c r="R20" s="153"/>
      <c r="S20" s="153"/>
      <c r="T20" s="153"/>
      <c r="U20" s="153"/>
      <c r="V20" s="153"/>
      <c r="W20" s="153"/>
    </row>
    <row r="21" ht="53.25" customHeight="1" outlineLevel="1" spans="1:23">
      <c r="A21" s="151" t="s">
        <v>46</v>
      </c>
      <c r="B21" s="151" t="s">
        <v>175</v>
      </c>
      <c r="C21" s="151" t="s">
        <v>176</v>
      </c>
      <c r="D21" s="151" t="s">
        <v>99</v>
      </c>
      <c r="E21" s="151" t="s">
        <v>100</v>
      </c>
      <c r="F21" s="151" t="s">
        <v>173</v>
      </c>
      <c r="G21" s="151" t="s">
        <v>174</v>
      </c>
      <c r="H21" s="153">
        <v>2606.18</v>
      </c>
      <c r="I21" s="153">
        <v>2606.18</v>
      </c>
      <c r="J21" s="153"/>
      <c r="K21" s="153"/>
      <c r="L21" s="153">
        <v>2606.18</v>
      </c>
      <c r="M21" s="151"/>
      <c r="N21" s="153"/>
      <c r="O21" s="153"/>
      <c r="P21" s="153"/>
      <c r="Q21" s="153"/>
      <c r="R21" s="153"/>
      <c r="S21" s="153"/>
      <c r="T21" s="153"/>
      <c r="U21" s="153"/>
      <c r="V21" s="153"/>
      <c r="W21" s="153"/>
    </row>
    <row r="22" ht="53.25" customHeight="1" outlineLevel="1" spans="1:23">
      <c r="A22" s="151" t="s">
        <v>46</v>
      </c>
      <c r="B22" s="151" t="s">
        <v>177</v>
      </c>
      <c r="C22" s="151" t="s">
        <v>178</v>
      </c>
      <c r="D22" s="151" t="s">
        <v>99</v>
      </c>
      <c r="E22" s="151" t="s">
        <v>100</v>
      </c>
      <c r="F22" s="151" t="s">
        <v>173</v>
      </c>
      <c r="G22" s="151" t="s">
        <v>174</v>
      </c>
      <c r="H22" s="153">
        <v>3250</v>
      </c>
      <c r="I22" s="153">
        <v>3250</v>
      </c>
      <c r="J22" s="153"/>
      <c r="K22" s="153"/>
      <c r="L22" s="153">
        <v>3250</v>
      </c>
      <c r="M22" s="151"/>
      <c r="N22" s="153"/>
      <c r="O22" s="153"/>
      <c r="P22" s="153"/>
      <c r="Q22" s="153"/>
      <c r="R22" s="153"/>
      <c r="S22" s="153"/>
      <c r="T22" s="153"/>
      <c r="U22" s="153"/>
      <c r="V22" s="153"/>
      <c r="W22" s="153"/>
    </row>
    <row r="23" ht="53.25" customHeight="1" outlineLevel="1" spans="1:23">
      <c r="A23" s="151" t="s">
        <v>46</v>
      </c>
      <c r="B23" s="151" t="s">
        <v>179</v>
      </c>
      <c r="C23" s="151" t="s">
        <v>180</v>
      </c>
      <c r="D23" s="151" t="s">
        <v>99</v>
      </c>
      <c r="E23" s="151" t="s">
        <v>100</v>
      </c>
      <c r="F23" s="151" t="s">
        <v>173</v>
      </c>
      <c r="G23" s="151" t="s">
        <v>174</v>
      </c>
      <c r="H23" s="153">
        <v>5212.37</v>
      </c>
      <c r="I23" s="153">
        <v>5212.37</v>
      </c>
      <c r="J23" s="153"/>
      <c r="K23" s="153"/>
      <c r="L23" s="153">
        <v>5212.37</v>
      </c>
      <c r="M23" s="151"/>
      <c r="N23" s="153"/>
      <c r="O23" s="153"/>
      <c r="P23" s="153"/>
      <c r="Q23" s="153"/>
      <c r="R23" s="153"/>
      <c r="S23" s="153"/>
      <c r="T23" s="153"/>
      <c r="U23" s="153"/>
      <c r="V23" s="153"/>
      <c r="W23" s="153"/>
    </row>
    <row r="24" ht="53.25" customHeight="1" outlineLevel="1" spans="1:23">
      <c r="A24" s="151" t="s">
        <v>46</v>
      </c>
      <c r="B24" s="151" t="s">
        <v>181</v>
      </c>
      <c r="C24" s="151" t="s">
        <v>106</v>
      </c>
      <c r="D24" s="151" t="s">
        <v>105</v>
      </c>
      <c r="E24" s="151" t="s">
        <v>106</v>
      </c>
      <c r="F24" s="151" t="s">
        <v>182</v>
      </c>
      <c r="G24" s="151" t="s">
        <v>106</v>
      </c>
      <c r="H24" s="153">
        <v>156371.04</v>
      </c>
      <c r="I24" s="153">
        <v>156371.04</v>
      </c>
      <c r="J24" s="153"/>
      <c r="K24" s="153"/>
      <c r="L24" s="153">
        <v>156371.04</v>
      </c>
      <c r="M24" s="151"/>
      <c r="N24" s="153"/>
      <c r="O24" s="153"/>
      <c r="P24" s="153"/>
      <c r="Q24" s="153"/>
      <c r="R24" s="153"/>
      <c r="S24" s="153"/>
      <c r="T24" s="153"/>
      <c r="U24" s="153"/>
      <c r="V24" s="153"/>
      <c r="W24" s="153"/>
    </row>
    <row r="25" ht="53.25" customHeight="1" outlineLevel="1" spans="1:23">
      <c r="A25" s="151" t="s">
        <v>46</v>
      </c>
      <c r="B25" s="151" t="s">
        <v>183</v>
      </c>
      <c r="C25" s="151" t="s">
        <v>184</v>
      </c>
      <c r="D25" s="151" t="s">
        <v>87</v>
      </c>
      <c r="E25" s="151" t="s">
        <v>88</v>
      </c>
      <c r="F25" s="151" t="s">
        <v>173</v>
      </c>
      <c r="G25" s="151" t="s">
        <v>174</v>
      </c>
      <c r="H25" s="153">
        <v>20000</v>
      </c>
      <c r="I25" s="153"/>
      <c r="J25" s="153"/>
      <c r="K25" s="153"/>
      <c r="L25" s="153"/>
      <c r="M25" s="151"/>
      <c r="N25" s="153"/>
      <c r="O25" s="153"/>
      <c r="P25" s="153"/>
      <c r="Q25" s="153"/>
      <c r="R25" s="153">
        <v>20000</v>
      </c>
      <c r="S25" s="153">
        <v>20000</v>
      </c>
      <c r="T25" s="153"/>
      <c r="U25" s="153"/>
      <c r="V25" s="153"/>
      <c r="W25" s="153"/>
    </row>
    <row r="26" ht="53.25" customHeight="1" outlineLevel="1" spans="1:23">
      <c r="A26" s="151" t="s">
        <v>46</v>
      </c>
      <c r="B26" s="151" t="s">
        <v>185</v>
      </c>
      <c r="C26" s="151" t="s">
        <v>186</v>
      </c>
      <c r="D26" s="151" t="s">
        <v>87</v>
      </c>
      <c r="E26" s="151" t="s">
        <v>88</v>
      </c>
      <c r="F26" s="151" t="s">
        <v>187</v>
      </c>
      <c r="G26" s="151" t="s">
        <v>188</v>
      </c>
      <c r="H26" s="153">
        <v>40000</v>
      </c>
      <c r="I26" s="153"/>
      <c r="J26" s="153"/>
      <c r="K26" s="153"/>
      <c r="L26" s="153"/>
      <c r="M26" s="151"/>
      <c r="N26" s="153"/>
      <c r="O26" s="153"/>
      <c r="P26" s="153"/>
      <c r="Q26" s="153"/>
      <c r="R26" s="153">
        <v>40000</v>
      </c>
      <c r="S26" s="153">
        <v>40000</v>
      </c>
      <c r="T26" s="153"/>
      <c r="U26" s="153"/>
      <c r="V26" s="153"/>
      <c r="W26" s="153"/>
    </row>
    <row r="27" ht="53.25" customHeight="1" outlineLevel="1" spans="1:23">
      <c r="A27" s="151" t="s">
        <v>46</v>
      </c>
      <c r="B27" s="151" t="s">
        <v>189</v>
      </c>
      <c r="C27" s="151" t="s">
        <v>190</v>
      </c>
      <c r="D27" s="151" t="s">
        <v>87</v>
      </c>
      <c r="E27" s="151" t="s">
        <v>88</v>
      </c>
      <c r="F27" s="151" t="s">
        <v>191</v>
      </c>
      <c r="G27" s="151" t="s">
        <v>192</v>
      </c>
      <c r="H27" s="153">
        <v>1200</v>
      </c>
      <c r="I27" s="153"/>
      <c r="J27" s="153"/>
      <c r="K27" s="153"/>
      <c r="L27" s="153"/>
      <c r="M27" s="151"/>
      <c r="N27" s="153"/>
      <c r="O27" s="153"/>
      <c r="P27" s="153"/>
      <c r="Q27" s="153"/>
      <c r="R27" s="153">
        <v>1200</v>
      </c>
      <c r="S27" s="153">
        <v>1200</v>
      </c>
      <c r="T27" s="153"/>
      <c r="U27" s="153"/>
      <c r="V27" s="153"/>
      <c r="W27" s="153"/>
    </row>
    <row r="28" ht="53.25" customHeight="1" outlineLevel="1" spans="1:23">
      <c r="A28" s="151" t="s">
        <v>46</v>
      </c>
      <c r="B28" s="151" t="s">
        <v>193</v>
      </c>
      <c r="C28" s="151" t="s">
        <v>194</v>
      </c>
      <c r="D28" s="151" t="s">
        <v>87</v>
      </c>
      <c r="E28" s="151" t="s">
        <v>88</v>
      </c>
      <c r="F28" s="151" t="s">
        <v>195</v>
      </c>
      <c r="G28" s="151" t="s">
        <v>196</v>
      </c>
      <c r="H28" s="153">
        <v>7200</v>
      </c>
      <c r="I28" s="153"/>
      <c r="J28" s="153"/>
      <c r="K28" s="153"/>
      <c r="L28" s="153"/>
      <c r="M28" s="151"/>
      <c r="N28" s="153"/>
      <c r="O28" s="153"/>
      <c r="P28" s="153"/>
      <c r="Q28" s="153"/>
      <c r="R28" s="153">
        <v>7200</v>
      </c>
      <c r="S28" s="153">
        <v>7200</v>
      </c>
      <c r="T28" s="153"/>
      <c r="U28" s="153"/>
      <c r="V28" s="153"/>
      <c r="W28" s="153"/>
    </row>
    <row r="29" ht="30.75" customHeight="1" spans="1:23">
      <c r="A29" s="157" t="s">
        <v>30</v>
      </c>
      <c r="B29" s="157"/>
      <c r="C29" s="157"/>
      <c r="D29" s="157"/>
      <c r="E29" s="157"/>
      <c r="F29" s="157"/>
      <c r="G29" s="157"/>
      <c r="H29" s="153">
        <v>1880759.35</v>
      </c>
      <c r="I29" s="153">
        <v>1812359.35</v>
      </c>
      <c r="J29" s="153"/>
      <c r="K29" s="153"/>
      <c r="L29" s="153">
        <v>1812359.35</v>
      </c>
      <c r="M29" s="153"/>
      <c r="N29" s="153"/>
      <c r="O29" s="153"/>
      <c r="P29" s="153"/>
      <c r="Q29" s="153"/>
      <c r="R29" s="153">
        <v>68400</v>
      </c>
      <c r="S29" s="153">
        <v>68400</v>
      </c>
      <c r="T29" s="153"/>
      <c r="U29" s="153"/>
      <c r="V29" s="153"/>
      <c r="W29" s="153"/>
    </row>
  </sheetData>
  <mergeCells count="32">
    <mergeCell ref="T1:W1"/>
    <mergeCell ref="A2:W2"/>
    <mergeCell ref="A3:G3"/>
    <mergeCell ref="T3:W3"/>
    <mergeCell ref="H4:W4"/>
    <mergeCell ref="I5:M5"/>
    <mergeCell ref="N5:P5"/>
    <mergeCell ref="R5:W5"/>
    <mergeCell ref="A29:G29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27"/>
  <sheetViews>
    <sheetView showZeros="0" workbookViewId="0">
      <selection activeCell="A1" sqref="A1:W1"/>
    </sheetView>
  </sheetViews>
  <sheetFormatPr defaultColWidth="10.2857142857143" defaultRowHeight="15" customHeight="1"/>
  <cols>
    <col min="1" max="1" width="5.71428571428571" customWidth="1"/>
    <col min="2" max="2" width="7.71428571428571" customWidth="1"/>
    <col min="3" max="3" width="9.84761904761905" customWidth="1"/>
    <col min="4" max="4" width="10.5714285714286" customWidth="1"/>
    <col min="5" max="5" width="6" customWidth="1"/>
    <col min="6" max="6" width="7.28571428571429" customWidth="1"/>
    <col min="7" max="7" width="5.28571428571429" customWidth="1"/>
    <col min="8" max="8" width="5.84761904761905" customWidth="1"/>
    <col min="9" max="11" width="12.847619047619" customWidth="1"/>
    <col min="12" max="12" width="7.28571428571429" customWidth="1"/>
    <col min="13" max="13" width="5.84761904761905" customWidth="1"/>
    <col min="14" max="16" width="4.71428571428571" customWidth="1"/>
    <col min="17" max="17" width="8" customWidth="1"/>
    <col min="18" max="18" width="11" customWidth="1"/>
    <col min="19" max="19" width="12.1428571428571" customWidth="1"/>
    <col min="20" max="20" width="9.84761904761905" customWidth="1"/>
    <col min="21" max="21" width="7.57142857142857" customWidth="1"/>
    <col min="22" max="22" width="5" customWidth="1"/>
    <col min="23" max="23" width="11" customWidth="1"/>
  </cols>
  <sheetData>
    <row r="1" ht="18.75" customHeight="1" spans="1:23">
      <c r="A1" s="147" t="s">
        <v>197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</row>
    <row r="2" ht="26.25" customHeight="1" spans="1:23">
      <c r="A2" s="143" t="str">
        <f>"2026"&amp;"年部门项目支出预算表"</f>
        <v>2026年部门项目支出预算表</v>
      </c>
      <c r="B2" s="143"/>
      <c r="C2" s="143" t="s">
        <v>59</v>
      </c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143"/>
      <c r="W2" s="143"/>
    </row>
    <row r="3" ht="18.75" customHeight="1" spans="1:23">
      <c r="A3" s="148" t="str">
        <f>"单位名称："&amp;"梁河县遮岛镇社区卫生服务中心"</f>
        <v>单位名称：梁河县遮岛镇社区卫生服务中心</v>
      </c>
      <c r="B3" s="148"/>
      <c r="C3" s="148"/>
      <c r="D3" s="148"/>
      <c r="E3" s="148"/>
      <c r="F3" s="148"/>
      <c r="G3" s="148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7" t="s">
        <v>27</v>
      </c>
      <c r="W3" s="147"/>
    </row>
    <row r="4" ht="26.25" customHeight="1" spans="1:23">
      <c r="A4" s="150" t="s">
        <v>198</v>
      </c>
      <c r="B4" s="150" t="s">
        <v>133</v>
      </c>
      <c r="C4" s="150" t="s">
        <v>134</v>
      </c>
      <c r="D4" s="150" t="s">
        <v>199</v>
      </c>
      <c r="E4" s="150" t="s">
        <v>135</v>
      </c>
      <c r="F4" s="150" t="s">
        <v>136</v>
      </c>
      <c r="G4" s="150" t="s">
        <v>200</v>
      </c>
      <c r="H4" s="150" t="s">
        <v>201</v>
      </c>
      <c r="I4" s="150" t="s">
        <v>30</v>
      </c>
      <c r="J4" s="150" t="s">
        <v>202</v>
      </c>
      <c r="K4" s="150"/>
      <c r="L4" s="150"/>
      <c r="M4" s="150"/>
      <c r="N4" s="150" t="s">
        <v>145</v>
      </c>
      <c r="O4" s="150"/>
      <c r="P4" s="150"/>
      <c r="Q4" s="150" t="s">
        <v>37</v>
      </c>
      <c r="R4" s="150" t="s">
        <v>51</v>
      </c>
      <c r="S4" s="150"/>
      <c r="T4" s="150"/>
      <c r="U4" s="150"/>
      <c r="V4" s="150"/>
      <c r="W4" s="150"/>
    </row>
    <row r="5" ht="26.25" customHeight="1" spans="1:23">
      <c r="A5" s="150"/>
      <c r="B5" s="150"/>
      <c r="C5" s="150"/>
      <c r="D5" s="150"/>
      <c r="E5" s="150"/>
      <c r="F5" s="150"/>
      <c r="G5" s="150"/>
      <c r="H5" s="150"/>
      <c r="I5" s="150"/>
      <c r="J5" s="150" t="s">
        <v>34</v>
      </c>
      <c r="K5" s="150"/>
      <c r="L5" s="150" t="s">
        <v>35</v>
      </c>
      <c r="M5" s="150" t="s">
        <v>36</v>
      </c>
      <c r="N5" s="150" t="s">
        <v>34</v>
      </c>
      <c r="O5" s="150" t="s">
        <v>35</v>
      </c>
      <c r="P5" s="150" t="s">
        <v>36</v>
      </c>
      <c r="Q5" s="150"/>
      <c r="R5" s="150" t="s">
        <v>33</v>
      </c>
      <c r="S5" s="150" t="s">
        <v>40</v>
      </c>
      <c r="T5" s="150" t="s">
        <v>41</v>
      </c>
      <c r="U5" s="150" t="s">
        <v>42</v>
      </c>
      <c r="V5" s="150" t="s">
        <v>43</v>
      </c>
      <c r="W5" s="150" t="s">
        <v>44</v>
      </c>
    </row>
    <row r="6" ht="26.25" customHeight="1" spans="1:23">
      <c r="A6" s="150"/>
      <c r="B6" s="150"/>
      <c r="C6" s="150"/>
      <c r="D6" s="150"/>
      <c r="E6" s="150"/>
      <c r="F6" s="150"/>
      <c r="G6" s="150"/>
      <c r="H6" s="150"/>
      <c r="I6" s="150"/>
      <c r="J6" s="150" t="s">
        <v>33</v>
      </c>
      <c r="K6" s="150" t="s">
        <v>203</v>
      </c>
      <c r="L6" s="150"/>
      <c r="M6" s="150"/>
      <c r="N6" s="150"/>
      <c r="O6" s="150"/>
      <c r="P6" s="150"/>
      <c r="Q6" s="150"/>
      <c r="R6" s="150"/>
      <c r="S6" s="150"/>
      <c r="T6" s="150"/>
      <c r="U6" s="150"/>
      <c r="V6" s="150"/>
      <c r="W6" s="150"/>
    </row>
    <row r="7" ht="18.75" customHeight="1" spans="1:23">
      <c r="A7" s="150" t="s">
        <v>59</v>
      </c>
      <c r="B7" s="150" t="s">
        <v>60</v>
      </c>
      <c r="C7" s="150" t="s">
        <v>61</v>
      </c>
      <c r="D7" s="150" t="s">
        <v>62</v>
      </c>
      <c r="E7" s="150" t="s">
        <v>63</v>
      </c>
      <c r="F7" s="150" t="s">
        <v>64</v>
      </c>
      <c r="G7" s="150" t="s">
        <v>65</v>
      </c>
      <c r="H7" s="150" t="s">
        <v>66</v>
      </c>
      <c r="I7" s="150" t="s">
        <v>67</v>
      </c>
      <c r="J7" s="150" t="s">
        <v>68</v>
      </c>
      <c r="K7" s="150" t="s">
        <v>69</v>
      </c>
      <c r="L7" s="150" t="s">
        <v>70</v>
      </c>
      <c r="M7" s="150" t="s">
        <v>71</v>
      </c>
      <c r="N7" s="150" t="s">
        <v>72</v>
      </c>
      <c r="O7" s="150" t="s">
        <v>73</v>
      </c>
      <c r="P7" s="150" t="s">
        <v>147</v>
      </c>
      <c r="Q7" s="150" t="s">
        <v>148</v>
      </c>
      <c r="R7" s="150" t="s">
        <v>149</v>
      </c>
      <c r="S7" s="150" t="s">
        <v>150</v>
      </c>
      <c r="T7" s="150" t="s">
        <v>151</v>
      </c>
      <c r="U7" s="150" t="s">
        <v>152</v>
      </c>
      <c r="V7" s="150" t="s">
        <v>153</v>
      </c>
      <c r="W7" s="150" t="s">
        <v>154</v>
      </c>
    </row>
    <row r="8" ht="52.5" customHeight="1" spans="1:23">
      <c r="A8" s="151"/>
      <c r="B8" s="151"/>
      <c r="C8" s="151" t="s">
        <v>204</v>
      </c>
      <c r="D8" s="151"/>
      <c r="E8" s="151"/>
      <c r="F8" s="151"/>
      <c r="G8" s="151"/>
      <c r="H8" s="151"/>
      <c r="I8" s="153">
        <v>1281600</v>
      </c>
      <c r="J8" s="153"/>
      <c r="K8" s="153"/>
      <c r="L8" s="153"/>
      <c r="M8" s="153"/>
      <c r="N8" s="153"/>
      <c r="O8" s="153"/>
      <c r="P8" s="153"/>
      <c r="Q8" s="153"/>
      <c r="R8" s="153">
        <v>1281600</v>
      </c>
      <c r="S8" s="153">
        <v>1281600</v>
      </c>
      <c r="T8" s="153"/>
      <c r="U8" s="153"/>
      <c r="V8" s="153"/>
      <c r="W8" s="153"/>
    </row>
    <row r="9" ht="52.5" customHeight="1" outlineLevel="1" spans="1:23">
      <c r="A9" s="151" t="s">
        <v>205</v>
      </c>
      <c r="B9" s="151" t="s">
        <v>206</v>
      </c>
      <c r="C9" s="151" t="s">
        <v>204</v>
      </c>
      <c r="D9" s="151" t="s">
        <v>46</v>
      </c>
      <c r="E9" s="151" t="s">
        <v>87</v>
      </c>
      <c r="F9" s="151" t="s">
        <v>88</v>
      </c>
      <c r="G9" s="151" t="s">
        <v>207</v>
      </c>
      <c r="H9" s="151" t="s">
        <v>208</v>
      </c>
      <c r="I9" s="153">
        <v>20000</v>
      </c>
      <c r="J9" s="153"/>
      <c r="K9" s="153"/>
      <c r="L9" s="153"/>
      <c r="M9" s="153"/>
      <c r="N9" s="153"/>
      <c r="O9" s="153"/>
      <c r="P9" s="153"/>
      <c r="Q9" s="153"/>
      <c r="R9" s="153">
        <v>20000</v>
      </c>
      <c r="S9" s="153">
        <v>20000</v>
      </c>
      <c r="T9" s="153"/>
      <c r="U9" s="153"/>
      <c r="V9" s="153"/>
      <c r="W9" s="153"/>
    </row>
    <row r="10" ht="52.5" customHeight="1" outlineLevel="1" spans="1:23">
      <c r="A10" s="151" t="s">
        <v>205</v>
      </c>
      <c r="B10" s="151" t="s">
        <v>206</v>
      </c>
      <c r="C10" s="151" t="s">
        <v>204</v>
      </c>
      <c r="D10" s="151" t="s">
        <v>46</v>
      </c>
      <c r="E10" s="151" t="s">
        <v>87</v>
      </c>
      <c r="F10" s="151" t="s">
        <v>88</v>
      </c>
      <c r="G10" s="151" t="s">
        <v>209</v>
      </c>
      <c r="H10" s="151" t="s">
        <v>210</v>
      </c>
      <c r="I10" s="153">
        <v>10000</v>
      </c>
      <c r="J10" s="153"/>
      <c r="K10" s="153"/>
      <c r="L10" s="153"/>
      <c r="M10" s="153"/>
      <c r="N10" s="151"/>
      <c r="O10" s="151"/>
      <c r="P10" s="151"/>
      <c r="Q10" s="153"/>
      <c r="R10" s="153">
        <v>10000</v>
      </c>
      <c r="S10" s="153">
        <v>10000</v>
      </c>
      <c r="T10" s="153"/>
      <c r="U10" s="153"/>
      <c r="V10" s="153"/>
      <c r="W10" s="153"/>
    </row>
    <row r="11" ht="52.5" customHeight="1" outlineLevel="1" spans="1:23">
      <c r="A11" s="151" t="s">
        <v>205</v>
      </c>
      <c r="B11" s="151" t="s">
        <v>206</v>
      </c>
      <c r="C11" s="151" t="s">
        <v>204</v>
      </c>
      <c r="D11" s="151" t="s">
        <v>46</v>
      </c>
      <c r="E11" s="151" t="s">
        <v>87</v>
      </c>
      <c r="F11" s="151" t="s">
        <v>88</v>
      </c>
      <c r="G11" s="151" t="s">
        <v>211</v>
      </c>
      <c r="H11" s="151" t="s">
        <v>212</v>
      </c>
      <c r="I11" s="153">
        <v>500</v>
      </c>
      <c r="J11" s="153"/>
      <c r="K11" s="153"/>
      <c r="L11" s="153"/>
      <c r="M11" s="153"/>
      <c r="N11" s="151"/>
      <c r="O11" s="151"/>
      <c r="P11" s="151"/>
      <c r="Q11" s="153"/>
      <c r="R11" s="153">
        <v>500</v>
      </c>
      <c r="S11" s="153">
        <v>500</v>
      </c>
      <c r="T11" s="153"/>
      <c r="U11" s="153"/>
      <c r="V11" s="153"/>
      <c r="W11" s="153"/>
    </row>
    <row r="12" ht="52.5" customHeight="1" outlineLevel="1" spans="1:23">
      <c r="A12" s="151" t="s">
        <v>205</v>
      </c>
      <c r="B12" s="151" t="s">
        <v>206</v>
      </c>
      <c r="C12" s="151" t="s">
        <v>204</v>
      </c>
      <c r="D12" s="151" t="s">
        <v>46</v>
      </c>
      <c r="E12" s="151" t="s">
        <v>87</v>
      </c>
      <c r="F12" s="151" t="s">
        <v>88</v>
      </c>
      <c r="G12" s="151" t="s">
        <v>213</v>
      </c>
      <c r="H12" s="151" t="s">
        <v>214</v>
      </c>
      <c r="I12" s="153">
        <v>2000</v>
      </c>
      <c r="J12" s="153"/>
      <c r="K12" s="153"/>
      <c r="L12" s="153"/>
      <c r="M12" s="153"/>
      <c r="N12" s="151"/>
      <c r="O12" s="151"/>
      <c r="P12" s="151"/>
      <c r="Q12" s="153"/>
      <c r="R12" s="153">
        <v>2000</v>
      </c>
      <c r="S12" s="153">
        <v>2000</v>
      </c>
      <c r="T12" s="153"/>
      <c r="U12" s="153"/>
      <c r="V12" s="153"/>
      <c r="W12" s="153"/>
    </row>
    <row r="13" ht="52.5" customHeight="1" outlineLevel="1" spans="1:23">
      <c r="A13" s="151" t="s">
        <v>205</v>
      </c>
      <c r="B13" s="151" t="s">
        <v>206</v>
      </c>
      <c r="C13" s="151" t="s">
        <v>204</v>
      </c>
      <c r="D13" s="151" t="s">
        <v>46</v>
      </c>
      <c r="E13" s="151" t="s">
        <v>87</v>
      </c>
      <c r="F13" s="151" t="s">
        <v>88</v>
      </c>
      <c r="G13" s="151" t="s">
        <v>215</v>
      </c>
      <c r="H13" s="151" t="s">
        <v>216</v>
      </c>
      <c r="I13" s="153">
        <v>5000</v>
      </c>
      <c r="J13" s="153"/>
      <c r="K13" s="153"/>
      <c r="L13" s="153"/>
      <c r="M13" s="153"/>
      <c r="N13" s="151"/>
      <c r="O13" s="151"/>
      <c r="P13" s="151"/>
      <c r="Q13" s="153"/>
      <c r="R13" s="153">
        <v>5000</v>
      </c>
      <c r="S13" s="153">
        <v>5000</v>
      </c>
      <c r="T13" s="153"/>
      <c r="U13" s="153"/>
      <c r="V13" s="153"/>
      <c r="W13" s="153"/>
    </row>
    <row r="14" ht="52.5" customHeight="1" outlineLevel="1" spans="1:23">
      <c r="A14" s="151" t="s">
        <v>205</v>
      </c>
      <c r="B14" s="151" t="s">
        <v>206</v>
      </c>
      <c r="C14" s="151" t="s">
        <v>204</v>
      </c>
      <c r="D14" s="151" t="s">
        <v>46</v>
      </c>
      <c r="E14" s="151" t="s">
        <v>87</v>
      </c>
      <c r="F14" s="151" t="s">
        <v>88</v>
      </c>
      <c r="G14" s="151" t="s">
        <v>217</v>
      </c>
      <c r="H14" s="151" t="s">
        <v>218</v>
      </c>
      <c r="I14" s="153">
        <v>30000</v>
      </c>
      <c r="J14" s="153"/>
      <c r="K14" s="153"/>
      <c r="L14" s="153"/>
      <c r="M14" s="153"/>
      <c r="N14" s="151"/>
      <c r="O14" s="151"/>
      <c r="P14" s="151"/>
      <c r="Q14" s="153"/>
      <c r="R14" s="153">
        <v>30000</v>
      </c>
      <c r="S14" s="153">
        <v>30000</v>
      </c>
      <c r="T14" s="153"/>
      <c r="U14" s="153"/>
      <c r="V14" s="153"/>
      <c r="W14" s="153"/>
    </row>
    <row r="15" ht="52.5" customHeight="1" outlineLevel="1" spans="1:23">
      <c r="A15" s="151" t="s">
        <v>205</v>
      </c>
      <c r="B15" s="151" t="s">
        <v>206</v>
      </c>
      <c r="C15" s="151" t="s">
        <v>204</v>
      </c>
      <c r="D15" s="151" t="s">
        <v>46</v>
      </c>
      <c r="E15" s="151" t="s">
        <v>87</v>
      </c>
      <c r="F15" s="151" t="s">
        <v>88</v>
      </c>
      <c r="G15" s="151" t="s">
        <v>219</v>
      </c>
      <c r="H15" s="151" t="s">
        <v>220</v>
      </c>
      <c r="I15" s="153">
        <v>10000</v>
      </c>
      <c r="J15" s="153"/>
      <c r="K15" s="153"/>
      <c r="L15" s="153"/>
      <c r="M15" s="153"/>
      <c r="N15" s="151"/>
      <c r="O15" s="151"/>
      <c r="P15" s="151"/>
      <c r="Q15" s="153"/>
      <c r="R15" s="153">
        <v>10000</v>
      </c>
      <c r="S15" s="153">
        <v>10000</v>
      </c>
      <c r="T15" s="153"/>
      <c r="U15" s="153"/>
      <c r="V15" s="153"/>
      <c r="W15" s="153"/>
    </row>
    <row r="16" ht="52.5" customHeight="1" outlineLevel="1" spans="1:23">
      <c r="A16" s="151" t="s">
        <v>205</v>
      </c>
      <c r="B16" s="151" t="s">
        <v>206</v>
      </c>
      <c r="C16" s="151" t="s">
        <v>204</v>
      </c>
      <c r="D16" s="151" t="s">
        <v>46</v>
      </c>
      <c r="E16" s="151" t="s">
        <v>87</v>
      </c>
      <c r="F16" s="151" t="s">
        <v>88</v>
      </c>
      <c r="G16" s="151" t="s">
        <v>221</v>
      </c>
      <c r="H16" s="151" t="s">
        <v>222</v>
      </c>
      <c r="I16" s="153">
        <v>40000</v>
      </c>
      <c r="J16" s="153"/>
      <c r="K16" s="153"/>
      <c r="L16" s="153"/>
      <c r="M16" s="153"/>
      <c r="N16" s="151"/>
      <c r="O16" s="151"/>
      <c r="P16" s="151"/>
      <c r="Q16" s="153"/>
      <c r="R16" s="153">
        <v>40000</v>
      </c>
      <c r="S16" s="153">
        <v>40000</v>
      </c>
      <c r="T16" s="153"/>
      <c r="U16" s="153"/>
      <c r="V16" s="153"/>
      <c r="W16" s="153"/>
    </row>
    <row r="17" ht="52.5" customHeight="1" outlineLevel="1" spans="1:23">
      <c r="A17" s="151" t="s">
        <v>205</v>
      </c>
      <c r="B17" s="151" t="s">
        <v>206</v>
      </c>
      <c r="C17" s="151" t="s">
        <v>204</v>
      </c>
      <c r="D17" s="151" t="s">
        <v>46</v>
      </c>
      <c r="E17" s="151" t="s">
        <v>87</v>
      </c>
      <c r="F17" s="151" t="s">
        <v>88</v>
      </c>
      <c r="G17" s="151" t="s">
        <v>223</v>
      </c>
      <c r="H17" s="151" t="s">
        <v>224</v>
      </c>
      <c r="I17" s="153">
        <v>2000</v>
      </c>
      <c r="J17" s="153"/>
      <c r="K17" s="153"/>
      <c r="L17" s="153"/>
      <c r="M17" s="153"/>
      <c r="N17" s="151"/>
      <c r="O17" s="151"/>
      <c r="P17" s="151"/>
      <c r="Q17" s="153"/>
      <c r="R17" s="153">
        <v>2000</v>
      </c>
      <c r="S17" s="153">
        <v>2000</v>
      </c>
      <c r="T17" s="153"/>
      <c r="U17" s="153"/>
      <c r="V17" s="153"/>
      <c r="W17" s="153"/>
    </row>
    <row r="18" ht="52.5" customHeight="1" outlineLevel="1" spans="1:23">
      <c r="A18" s="151" t="s">
        <v>205</v>
      </c>
      <c r="B18" s="151" t="s">
        <v>206</v>
      </c>
      <c r="C18" s="151" t="s">
        <v>204</v>
      </c>
      <c r="D18" s="151" t="s">
        <v>46</v>
      </c>
      <c r="E18" s="151" t="s">
        <v>87</v>
      </c>
      <c r="F18" s="151" t="s">
        <v>88</v>
      </c>
      <c r="G18" s="151" t="s">
        <v>225</v>
      </c>
      <c r="H18" s="151" t="s">
        <v>127</v>
      </c>
      <c r="I18" s="153">
        <v>2000</v>
      </c>
      <c r="J18" s="153"/>
      <c r="K18" s="153"/>
      <c r="L18" s="153"/>
      <c r="M18" s="153"/>
      <c r="N18" s="151"/>
      <c r="O18" s="151"/>
      <c r="P18" s="151"/>
      <c r="Q18" s="153"/>
      <c r="R18" s="153">
        <v>2000</v>
      </c>
      <c r="S18" s="153">
        <v>2000</v>
      </c>
      <c r="T18" s="153"/>
      <c r="U18" s="153"/>
      <c r="V18" s="153"/>
      <c r="W18" s="153"/>
    </row>
    <row r="19" ht="52.5" customHeight="1" outlineLevel="1" spans="1:23">
      <c r="A19" s="151" t="s">
        <v>205</v>
      </c>
      <c r="B19" s="151" t="s">
        <v>206</v>
      </c>
      <c r="C19" s="151" t="s">
        <v>204</v>
      </c>
      <c r="D19" s="151" t="s">
        <v>46</v>
      </c>
      <c r="E19" s="151" t="s">
        <v>87</v>
      </c>
      <c r="F19" s="151" t="s">
        <v>88</v>
      </c>
      <c r="G19" s="151" t="s">
        <v>226</v>
      </c>
      <c r="H19" s="151" t="s">
        <v>227</v>
      </c>
      <c r="I19" s="153">
        <v>1000000</v>
      </c>
      <c r="J19" s="153"/>
      <c r="K19" s="153"/>
      <c r="L19" s="153"/>
      <c r="M19" s="153"/>
      <c r="N19" s="151"/>
      <c r="O19" s="151"/>
      <c r="P19" s="151"/>
      <c r="Q19" s="153"/>
      <c r="R19" s="153">
        <v>1000000</v>
      </c>
      <c r="S19" s="153">
        <v>1000000</v>
      </c>
      <c r="T19" s="153"/>
      <c r="U19" s="153"/>
      <c r="V19" s="153"/>
      <c r="W19" s="153"/>
    </row>
    <row r="20" ht="52.5" customHeight="1" outlineLevel="1" spans="1:23">
      <c r="A20" s="151" t="s">
        <v>205</v>
      </c>
      <c r="B20" s="151" t="s">
        <v>206</v>
      </c>
      <c r="C20" s="151" t="s">
        <v>204</v>
      </c>
      <c r="D20" s="151" t="s">
        <v>46</v>
      </c>
      <c r="E20" s="151" t="s">
        <v>87</v>
      </c>
      <c r="F20" s="151" t="s">
        <v>88</v>
      </c>
      <c r="G20" s="151" t="s">
        <v>228</v>
      </c>
      <c r="H20" s="151" t="s">
        <v>229</v>
      </c>
      <c r="I20" s="153">
        <v>20000</v>
      </c>
      <c r="J20" s="153"/>
      <c r="K20" s="153"/>
      <c r="L20" s="153"/>
      <c r="M20" s="153"/>
      <c r="N20" s="151"/>
      <c r="O20" s="151"/>
      <c r="P20" s="151"/>
      <c r="Q20" s="153"/>
      <c r="R20" s="153">
        <v>20000</v>
      </c>
      <c r="S20" s="153">
        <v>20000</v>
      </c>
      <c r="T20" s="153"/>
      <c r="U20" s="153"/>
      <c r="V20" s="153"/>
      <c r="W20" s="153"/>
    </row>
    <row r="21" ht="52.5" customHeight="1" outlineLevel="1" spans="1:23">
      <c r="A21" s="151" t="s">
        <v>205</v>
      </c>
      <c r="B21" s="151" t="s">
        <v>206</v>
      </c>
      <c r="C21" s="151" t="s">
        <v>204</v>
      </c>
      <c r="D21" s="151" t="s">
        <v>46</v>
      </c>
      <c r="E21" s="151" t="s">
        <v>87</v>
      </c>
      <c r="F21" s="151" t="s">
        <v>88</v>
      </c>
      <c r="G21" s="151" t="s">
        <v>230</v>
      </c>
      <c r="H21" s="151" t="s">
        <v>231</v>
      </c>
      <c r="I21" s="153">
        <v>30000</v>
      </c>
      <c r="J21" s="153"/>
      <c r="K21" s="153"/>
      <c r="L21" s="153"/>
      <c r="M21" s="153"/>
      <c r="N21" s="151"/>
      <c r="O21" s="151"/>
      <c r="P21" s="151"/>
      <c r="Q21" s="153"/>
      <c r="R21" s="153">
        <v>30000</v>
      </c>
      <c r="S21" s="153">
        <v>30000</v>
      </c>
      <c r="T21" s="153"/>
      <c r="U21" s="153"/>
      <c r="V21" s="153"/>
      <c r="W21" s="153"/>
    </row>
    <row r="22" ht="52.5" customHeight="1" outlineLevel="1" spans="1:23">
      <c r="A22" s="151" t="s">
        <v>205</v>
      </c>
      <c r="B22" s="151" t="s">
        <v>206</v>
      </c>
      <c r="C22" s="151" t="s">
        <v>204</v>
      </c>
      <c r="D22" s="151" t="s">
        <v>46</v>
      </c>
      <c r="E22" s="151" t="s">
        <v>87</v>
      </c>
      <c r="F22" s="151" t="s">
        <v>88</v>
      </c>
      <c r="G22" s="151" t="s">
        <v>232</v>
      </c>
      <c r="H22" s="151" t="s">
        <v>233</v>
      </c>
      <c r="I22" s="153">
        <v>2000</v>
      </c>
      <c r="J22" s="153"/>
      <c r="K22" s="153"/>
      <c r="L22" s="153"/>
      <c r="M22" s="153"/>
      <c r="N22" s="151"/>
      <c r="O22" s="151"/>
      <c r="P22" s="151"/>
      <c r="Q22" s="153"/>
      <c r="R22" s="153">
        <v>2000</v>
      </c>
      <c r="S22" s="153">
        <v>2000</v>
      </c>
      <c r="T22" s="153"/>
      <c r="U22" s="153"/>
      <c r="V22" s="153"/>
      <c r="W22" s="153"/>
    </row>
    <row r="23" ht="52.5" customHeight="1" outlineLevel="1" spans="1:23">
      <c r="A23" s="151" t="s">
        <v>205</v>
      </c>
      <c r="B23" s="151" t="s">
        <v>206</v>
      </c>
      <c r="C23" s="151" t="s">
        <v>204</v>
      </c>
      <c r="D23" s="151" t="s">
        <v>46</v>
      </c>
      <c r="E23" s="151" t="s">
        <v>87</v>
      </c>
      <c r="F23" s="151" t="s">
        <v>88</v>
      </c>
      <c r="G23" s="151" t="s">
        <v>232</v>
      </c>
      <c r="H23" s="151" t="s">
        <v>233</v>
      </c>
      <c r="I23" s="153">
        <v>15000</v>
      </c>
      <c r="J23" s="153"/>
      <c r="K23" s="153"/>
      <c r="L23" s="153"/>
      <c r="M23" s="153"/>
      <c r="N23" s="151"/>
      <c r="O23" s="151"/>
      <c r="P23" s="151"/>
      <c r="Q23" s="153"/>
      <c r="R23" s="153">
        <v>15000</v>
      </c>
      <c r="S23" s="153">
        <v>15000</v>
      </c>
      <c r="T23" s="153"/>
      <c r="U23" s="153"/>
      <c r="V23" s="153"/>
      <c r="W23" s="153"/>
    </row>
    <row r="24" ht="52.5" customHeight="1" outlineLevel="1" spans="1:23">
      <c r="A24" s="151" t="s">
        <v>205</v>
      </c>
      <c r="B24" s="151" t="s">
        <v>206</v>
      </c>
      <c r="C24" s="151" t="s">
        <v>204</v>
      </c>
      <c r="D24" s="151" t="s">
        <v>46</v>
      </c>
      <c r="E24" s="151" t="s">
        <v>87</v>
      </c>
      <c r="F24" s="151" t="s">
        <v>88</v>
      </c>
      <c r="G24" s="151" t="s">
        <v>234</v>
      </c>
      <c r="H24" s="151" t="s">
        <v>235</v>
      </c>
      <c r="I24" s="153">
        <v>2000</v>
      </c>
      <c r="J24" s="153"/>
      <c r="K24" s="153"/>
      <c r="L24" s="153"/>
      <c r="M24" s="153"/>
      <c r="N24" s="151"/>
      <c r="O24" s="151"/>
      <c r="P24" s="151"/>
      <c r="Q24" s="153"/>
      <c r="R24" s="153">
        <v>2000</v>
      </c>
      <c r="S24" s="153">
        <v>2000</v>
      </c>
      <c r="T24" s="153"/>
      <c r="U24" s="153"/>
      <c r="V24" s="153"/>
      <c r="W24" s="153"/>
    </row>
    <row r="25" ht="52.5" customHeight="1" outlineLevel="1" spans="1:23">
      <c r="A25" s="151" t="s">
        <v>205</v>
      </c>
      <c r="B25" s="151" t="s">
        <v>206</v>
      </c>
      <c r="C25" s="151" t="s">
        <v>204</v>
      </c>
      <c r="D25" s="151" t="s">
        <v>46</v>
      </c>
      <c r="E25" s="151" t="s">
        <v>87</v>
      </c>
      <c r="F25" s="151" t="s">
        <v>88</v>
      </c>
      <c r="G25" s="151" t="s">
        <v>236</v>
      </c>
      <c r="H25" s="151" t="s">
        <v>237</v>
      </c>
      <c r="I25" s="153">
        <v>81100</v>
      </c>
      <c r="J25" s="153"/>
      <c r="K25" s="153"/>
      <c r="L25" s="153"/>
      <c r="M25" s="153"/>
      <c r="N25" s="151"/>
      <c r="O25" s="151"/>
      <c r="P25" s="151"/>
      <c r="Q25" s="153"/>
      <c r="R25" s="153">
        <v>81100</v>
      </c>
      <c r="S25" s="153">
        <v>81100</v>
      </c>
      <c r="T25" s="153"/>
      <c r="U25" s="153"/>
      <c r="V25" s="153"/>
      <c r="W25" s="153"/>
    </row>
    <row r="26" ht="52.5" customHeight="1" outlineLevel="1" spans="1:23">
      <c r="A26" s="151" t="s">
        <v>205</v>
      </c>
      <c r="B26" s="151" t="s">
        <v>206</v>
      </c>
      <c r="C26" s="151" t="s">
        <v>204</v>
      </c>
      <c r="D26" s="151" t="s">
        <v>46</v>
      </c>
      <c r="E26" s="151" t="s">
        <v>87</v>
      </c>
      <c r="F26" s="151" t="s">
        <v>88</v>
      </c>
      <c r="G26" s="151" t="s">
        <v>238</v>
      </c>
      <c r="H26" s="151" t="s">
        <v>239</v>
      </c>
      <c r="I26" s="153">
        <v>10000</v>
      </c>
      <c r="J26" s="153"/>
      <c r="K26" s="153"/>
      <c r="L26" s="153"/>
      <c r="M26" s="153"/>
      <c r="N26" s="151"/>
      <c r="O26" s="151"/>
      <c r="P26" s="151"/>
      <c r="Q26" s="153"/>
      <c r="R26" s="153">
        <v>10000</v>
      </c>
      <c r="S26" s="153">
        <v>10000</v>
      </c>
      <c r="T26" s="153"/>
      <c r="U26" s="153"/>
      <c r="V26" s="153"/>
      <c r="W26" s="153"/>
    </row>
    <row r="27" ht="30" customHeight="1" spans="1:23">
      <c r="A27" s="152" t="s">
        <v>30</v>
      </c>
      <c r="B27" s="152"/>
      <c r="C27" s="152"/>
      <c r="D27" s="152"/>
      <c r="E27" s="152"/>
      <c r="F27" s="152"/>
      <c r="G27" s="152"/>
      <c r="H27" s="152"/>
      <c r="I27" s="153">
        <v>1281600</v>
      </c>
      <c r="J27" s="153"/>
      <c r="K27" s="153"/>
      <c r="L27" s="153"/>
      <c r="M27" s="153"/>
      <c r="N27" s="153"/>
      <c r="O27" s="153"/>
      <c r="P27" s="153"/>
      <c r="Q27" s="153"/>
      <c r="R27" s="153">
        <v>1281600</v>
      </c>
      <c r="S27" s="153">
        <v>1281600</v>
      </c>
      <c r="T27" s="153"/>
      <c r="U27" s="153"/>
      <c r="V27" s="153"/>
      <c r="W27" s="153"/>
    </row>
  </sheetData>
  <mergeCells count="30">
    <mergeCell ref="A1:W1"/>
    <mergeCell ref="A2:W2"/>
    <mergeCell ref="A3:G3"/>
    <mergeCell ref="V3:W3"/>
    <mergeCell ref="J4:M4"/>
    <mergeCell ref="N4:P4"/>
    <mergeCell ref="R4:W4"/>
    <mergeCell ref="J5:K5"/>
    <mergeCell ref="A27:H27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12"/>
  <sheetViews>
    <sheetView showZeros="0" workbookViewId="0">
      <selection activeCell="A1" sqref="A1"/>
    </sheetView>
  </sheetViews>
  <sheetFormatPr defaultColWidth="10.2857142857143" defaultRowHeight="15" customHeight="1"/>
  <cols>
    <col min="1" max="9" width="14.2857142857143" customWidth="1"/>
    <col min="10" max="10" width="34.2857142857143" customWidth="1"/>
  </cols>
  <sheetData>
    <row r="1" ht="18.75" customHeight="1" spans="1:10">
      <c r="A1" s="142"/>
      <c r="B1" s="142"/>
      <c r="C1" s="142"/>
      <c r="D1" s="142"/>
      <c r="E1" s="142"/>
      <c r="F1" s="142"/>
      <c r="G1" s="142"/>
      <c r="H1" s="142"/>
      <c r="I1" s="142"/>
      <c r="J1" s="146" t="s">
        <v>240</v>
      </c>
    </row>
    <row r="2" ht="34.5" customHeight="1" spans="1:10">
      <c r="A2" s="143" t="str">
        <f>"2026"&amp;"年部门项目支出绩效目标表"</f>
        <v>2026年部门项目支出绩效目标表</v>
      </c>
      <c r="B2" s="143"/>
      <c r="C2" s="143"/>
      <c r="D2" s="143"/>
      <c r="E2" s="143"/>
      <c r="F2" s="143"/>
      <c r="G2" s="143"/>
      <c r="H2" s="143"/>
      <c r="I2" s="143"/>
      <c r="J2" s="143"/>
    </row>
    <row r="3" ht="18.75" customHeight="1" spans="1:10">
      <c r="A3" s="142" t="str">
        <f>"单位名称："&amp;"梁河县遮岛镇社区卫生服务中心"</f>
        <v>单位名称：梁河县遮岛镇社区卫生服务中心</v>
      </c>
      <c r="B3" s="142"/>
      <c r="C3" s="142"/>
      <c r="D3" s="142"/>
      <c r="E3" s="142"/>
      <c r="F3" s="142"/>
      <c r="G3" s="142"/>
      <c r="H3" s="142"/>
      <c r="I3" s="142"/>
      <c r="J3" s="142"/>
    </row>
    <row r="4" ht="22.5" customHeight="1" spans="1:10">
      <c r="A4" s="144" t="s">
        <v>241</v>
      </c>
      <c r="B4" s="144" t="s">
        <v>242</v>
      </c>
      <c r="C4" s="144" t="s">
        <v>243</v>
      </c>
      <c r="D4" s="144" t="s">
        <v>244</v>
      </c>
      <c r="E4" s="144" t="s">
        <v>245</v>
      </c>
      <c r="F4" s="144" t="s">
        <v>246</v>
      </c>
      <c r="G4" s="144" t="s">
        <v>247</v>
      </c>
      <c r="H4" s="144" t="s">
        <v>248</v>
      </c>
      <c r="I4" s="144" t="s">
        <v>249</v>
      </c>
      <c r="J4" s="144" t="s">
        <v>250</v>
      </c>
    </row>
    <row r="5" ht="22.5" customHeight="1" spans="1:10">
      <c r="A5" s="144" t="s">
        <v>59</v>
      </c>
      <c r="B5" s="144" t="s">
        <v>60</v>
      </c>
      <c r="C5" s="144" t="s">
        <v>61</v>
      </c>
      <c r="D5" s="144" t="s">
        <v>62</v>
      </c>
      <c r="E5" s="144" t="s">
        <v>63</v>
      </c>
      <c r="F5" s="144" t="s">
        <v>64</v>
      </c>
      <c r="G5" s="144" t="s">
        <v>65</v>
      </c>
      <c r="H5" s="144" t="s">
        <v>66</v>
      </c>
      <c r="I5" s="144" t="s">
        <v>67</v>
      </c>
      <c r="J5" s="144" t="s">
        <v>68</v>
      </c>
    </row>
    <row r="6" ht="52.5" customHeight="1" spans="1:10">
      <c r="A6" s="144" t="s">
        <v>46</v>
      </c>
      <c r="B6" s="144"/>
      <c r="C6" s="144"/>
      <c r="D6" s="144"/>
      <c r="E6" s="144"/>
      <c r="F6" s="144"/>
      <c r="G6" s="144"/>
      <c r="H6" s="144"/>
      <c r="I6" s="144"/>
      <c r="J6" s="144"/>
    </row>
    <row r="7" ht="52.5" customHeight="1" outlineLevel="1" spans="1:10">
      <c r="A7" s="145" t="s">
        <v>204</v>
      </c>
      <c r="B7" s="145" t="s">
        <v>251</v>
      </c>
      <c r="C7" s="145" t="s">
        <v>252</v>
      </c>
      <c r="D7" s="145" t="s">
        <v>253</v>
      </c>
      <c r="E7" s="145" t="s">
        <v>254</v>
      </c>
      <c r="F7" s="145" t="s">
        <v>255</v>
      </c>
      <c r="G7" s="144" t="s">
        <v>256</v>
      </c>
      <c r="H7" s="144" t="s">
        <v>257</v>
      </c>
      <c r="I7" s="145" t="s">
        <v>258</v>
      </c>
      <c r="J7" s="145" t="s">
        <v>259</v>
      </c>
    </row>
    <row r="8" ht="52.5" customHeight="1" outlineLevel="1" spans="1:10">
      <c r="A8" s="145" t="s">
        <v>204</v>
      </c>
      <c r="B8" s="145" t="s">
        <v>251</v>
      </c>
      <c r="C8" s="145" t="s">
        <v>252</v>
      </c>
      <c r="D8" s="145" t="s">
        <v>260</v>
      </c>
      <c r="E8" s="145" t="s">
        <v>261</v>
      </c>
      <c r="F8" s="145" t="s">
        <v>255</v>
      </c>
      <c r="G8" s="144" t="s">
        <v>262</v>
      </c>
      <c r="H8" s="144" t="s">
        <v>263</v>
      </c>
      <c r="I8" s="145" t="s">
        <v>258</v>
      </c>
      <c r="J8" s="145" t="s">
        <v>261</v>
      </c>
    </row>
    <row r="9" ht="52.5" customHeight="1" outlineLevel="1" spans="1:10">
      <c r="A9" s="145" t="s">
        <v>204</v>
      </c>
      <c r="B9" s="145" t="s">
        <v>251</v>
      </c>
      <c r="C9" s="145" t="s">
        <v>252</v>
      </c>
      <c r="D9" s="145" t="s">
        <v>264</v>
      </c>
      <c r="E9" s="145" t="s">
        <v>265</v>
      </c>
      <c r="F9" s="145" t="s">
        <v>266</v>
      </c>
      <c r="G9" s="144" t="s">
        <v>267</v>
      </c>
      <c r="H9" s="144" t="s">
        <v>268</v>
      </c>
      <c r="I9" s="145" t="s">
        <v>258</v>
      </c>
      <c r="J9" s="145" t="s">
        <v>265</v>
      </c>
    </row>
    <row r="10" ht="52.5" customHeight="1" outlineLevel="1" spans="1:10">
      <c r="A10" s="145" t="s">
        <v>204</v>
      </c>
      <c r="B10" s="145" t="s">
        <v>251</v>
      </c>
      <c r="C10" s="145" t="s">
        <v>269</v>
      </c>
      <c r="D10" s="145" t="s">
        <v>270</v>
      </c>
      <c r="E10" s="145" t="s">
        <v>271</v>
      </c>
      <c r="F10" s="145" t="s">
        <v>255</v>
      </c>
      <c r="G10" s="144" t="s">
        <v>272</v>
      </c>
      <c r="H10" s="144" t="s">
        <v>263</v>
      </c>
      <c r="I10" s="145" t="s">
        <v>258</v>
      </c>
      <c r="J10" s="145" t="s">
        <v>271</v>
      </c>
    </row>
    <row r="11" ht="52.5" customHeight="1" outlineLevel="1" spans="1:10">
      <c r="A11" s="145" t="s">
        <v>204</v>
      </c>
      <c r="B11" s="145" t="s">
        <v>251</v>
      </c>
      <c r="C11" s="145" t="s">
        <v>273</v>
      </c>
      <c r="D11" s="145" t="s">
        <v>274</v>
      </c>
      <c r="E11" s="145" t="s">
        <v>275</v>
      </c>
      <c r="F11" s="145" t="s">
        <v>255</v>
      </c>
      <c r="G11" s="144" t="s">
        <v>272</v>
      </c>
      <c r="H11" s="144" t="s">
        <v>263</v>
      </c>
      <c r="I11" s="145" t="s">
        <v>258</v>
      </c>
      <c r="J11" s="145" t="s">
        <v>276</v>
      </c>
    </row>
    <row r="12" ht="52.5" customHeight="1" outlineLevel="1" spans="1:10">
      <c r="A12" s="145" t="s">
        <v>204</v>
      </c>
      <c r="B12" s="145" t="s">
        <v>251</v>
      </c>
      <c r="C12" s="145" t="s">
        <v>277</v>
      </c>
      <c r="D12" s="145" t="s">
        <v>278</v>
      </c>
      <c r="E12" s="145" t="s">
        <v>279</v>
      </c>
      <c r="F12" s="145" t="s">
        <v>266</v>
      </c>
      <c r="G12" s="144" t="s">
        <v>280</v>
      </c>
      <c r="H12" s="144" t="s">
        <v>281</v>
      </c>
      <c r="I12" s="145" t="s">
        <v>258</v>
      </c>
      <c r="J12" s="145" t="s">
        <v>282</v>
      </c>
    </row>
  </sheetData>
  <mergeCells count="4">
    <mergeCell ref="A2:J2"/>
    <mergeCell ref="A3:E3"/>
    <mergeCell ref="A7:A12"/>
    <mergeCell ref="B7:B1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 01-1</vt:lpstr>
      <vt:lpstr>部门收入预算表01-2</vt:lpstr>
      <vt:lpstr>部门支出预算表01-3</vt:lpstr>
      <vt:lpstr>部门财政拨款收支预算总表 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部门政府性基金预算支出预算表06（梁河）</vt:lpstr>
      <vt:lpstr>部门政府采购预算表07</vt:lpstr>
      <vt:lpstr>部门政府购买服务预算表08</vt:lpstr>
      <vt:lpstr>县对下转移支付预算表09-1（梁河）</vt:lpstr>
      <vt:lpstr>县对下转移支付绩效目标表09-2（梁河）</vt:lpstr>
      <vt:lpstr>新增资产配置表10（梁河）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2026-02-12T08:23:00Z</dcterms:created>
  <dcterms:modified xsi:type="dcterms:W3CDTF">2026-03-16T11:28:48Z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FF3B71F55CF0482C891420C66BE7A03C_12</vt:lpwstr>
  </property>
  <property fmtid="{D5CDD505-2E9C-101B-9397-08002B2CF9AE}" pid="3" name="KSOProductBuildVer">
    <vt:lpwstr>2052-11.8.6.8810</vt:lpwstr>
  </property>
  <property fmtid="{D5CDD505-2E9C-101B-9397-08002B2CF9AE}" pid="4" name="CalculationRule">
    <vt:i4>0</vt:i4>
  </property>
</Properties>
</file>