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（梁河）" sheetId="10" r:id="rId10"/>
    <sheet name="部门政府采购预算表07" sheetId="11" r:id="rId11"/>
    <sheet name="部门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<sst xmlns="http://schemas.openxmlformats.org/spreadsheetml/2006/main" count="1303" uniqueCount="479">
  <si>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</si>
  <si>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</si>
  <si>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</si>
  <si>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</si>
  <si>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</si>
  <si>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</si>
  <si>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</si>
  <si>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</si>
  <si>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</si>
  <si>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</si>
  <si>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</si>
  <si>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</si>
  <si>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</si>
  <si>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</si>
  <si>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</si>
  <si>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</si>
  <si>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</si>
  <si>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</si>
  <si>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</si>
  <si>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</si>
  <si>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</si>
  <si>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1、财政拨款结转和结余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</si>
  <si>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</si>
  <si>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</si>
  <si>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</si>
  <si>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</si>
  <si>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</si>
  <si>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</si>
  <si>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</si>
  <si>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</si>
  <si>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</si>
  <si>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</si>
  <si>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</si>
  <si>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</si>
  <si>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</si>
  <si>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</si>
  <si>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</si>
  <si>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</si>
  <si>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</si>
  <si>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</si>
  <si>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</si>
  <si>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</si>
  <si>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</si>
  <si>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</si>
  <si>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</si>
  <si>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</si>
  <si>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梁河县应急管理局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</si>
  <si>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</si>
  <si>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</si>
  <si>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</si>
  <si>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</si>
  <si>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</si>
  <si>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</si>
  <si>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</si>
  <si>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</si>
  <si>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</si>
  <si>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</si>
  <si>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</si>
  <si>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</si>
  <si>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</si>
  <si>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</si>
  <si>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</si>
  <si>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</si>
  <si>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</si>
  <si>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</si>
  <si>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</si>
  <si>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</si>
  <si>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</si>
  <si>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</si>
  <si>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</si>
  <si>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</si>
  <si>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</si>
  <si>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</si>
  <si>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</si>
  <si>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</si>
  <si>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</si>
  <si>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</si>
  <si>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</si>
  <si>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</si>
  <si>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</si>
  <si>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</si>
  <si>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</si>
  <si>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</si>
  <si>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</si>
  <si>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</si>
  <si>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</si>
  <si>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</si>
  <si>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</si>
  <si>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</si>
  <si>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</si>
  <si>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</si>
  <si>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</si>
  <si>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</si>
  <si>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</si>
  <si>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</si>
  <si>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</si>
  <si>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</si>
  <si>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</si>
  <si>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</si>
  <si>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</si>
  <si>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</si>
  <si>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</si>
  <si>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</si>
  <si>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</si>
  <si>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</si>
  <si>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</si>
  <si>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</si>
  <si>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</si>
  <si>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</si>
  <si>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</si>
  <si>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</si>
  <si>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</si>
  <si>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</si>
  <si>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</si>
  <si>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</si>
  <si>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</si>
  <si>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2240106</t>
  </si>
  <si>
    <t>安全监管</t>
  </si>
  <si>
    <t>2240109</t>
  </si>
  <si>
    <t>应急管理</t>
  </si>
  <si>
    <t>2240150</t>
  </si>
  <si>
    <t>事业运行</t>
  </si>
  <si>
    <t>2240199</t>
  </si>
  <si>
    <t>其他应急管理支出</t>
  </si>
  <si>
    <t>22407</t>
  </si>
  <si>
    <t>自然灾害救灾及恢复重建支出</t>
  </si>
  <si>
    <t>2240703</t>
  </si>
  <si>
    <t>自然灾害救灾补助</t>
  </si>
  <si>
    <t>22499</t>
  </si>
  <si>
    <t>其他灾害防治及应急管理支出</t>
  </si>
  <si>
    <t>2249999</t>
  </si>
  <si>
    <t>预算02-1表</t>
  </si>
  <si>
    <t>收        入</t>
  </si>
  <si>
    <t>支        出</t>
  </si>
  <si>
    <t>项      目</t>
  </si>
  <si>
    <t>支出功能分类科目</t>
  </si>
  <si>
    <t>一、本年度收入</t>
  </si>
  <si>
    <t>一、本年度支出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</si>
  <si>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</si>
  <si>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</si>
  <si>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</si>
  <si>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</si>
  <si>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</si>
  <si>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</si>
  <si>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</si>
  <si>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</si>
  <si>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</si>
  <si>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</si>
  <si>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</si>
  <si>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</si>
  <si>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</si>
  <si>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</si>
  <si>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</si>
  <si>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</si>
  <si>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</si>
  <si>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</si>
  <si>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</si>
  <si>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</si>
  <si>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</si>
  <si>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</si>
  <si>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</si>
  <si>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</si>
  <si>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</si>
  <si>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</si>
  <si>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抵扣上年垫付资金</t>
  </si>
  <si>
    <t>本次下达</t>
  </si>
  <si>
    <t>另文下达</t>
  </si>
  <si>
    <t>财政拨款结转结余</t>
  </si>
  <si>
    <t>全年数</t>
  </si>
  <si>
    <t>已提前安排</t>
  </si>
  <si>
    <t>16</t>
  </si>
  <si>
    <t>17</t>
  </si>
  <si>
    <t>18</t>
  </si>
  <si>
    <t>19</t>
  </si>
  <si>
    <t>20</t>
  </si>
  <si>
    <t>21</t>
  </si>
  <si>
    <t>22</t>
  </si>
  <si>
    <t>23</t>
  </si>
  <si>
    <t>533122210000000011517</t>
  </si>
  <si>
    <t>行政人员工资支出</t>
  </si>
  <si>
    <t>30101</t>
  </si>
  <si>
    <t>基本工资</t>
  </si>
  <si>
    <t>533122210000000011518</t>
  </si>
  <si>
    <t>事业人员工资支出</t>
  </si>
  <si>
    <t>30102</t>
  </si>
  <si>
    <t>津贴补贴</t>
  </si>
  <si>
    <t>30103</t>
  </si>
  <si>
    <t>奖金</t>
  </si>
  <si>
    <t>533122231100001446120</t>
  </si>
  <si>
    <t>行政绩效奖励</t>
  </si>
  <si>
    <t>30107</t>
  </si>
  <si>
    <t>绩效工资</t>
  </si>
  <si>
    <t>533122231100001446121</t>
  </si>
  <si>
    <t>事业绩效奖励</t>
  </si>
  <si>
    <t>533122251100003717724</t>
  </si>
  <si>
    <t>机关事业单位基本养老保险缴费</t>
  </si>
  <si>
    <t>30108</t>
  </si>
  <si>
    <t>533122210000000012663</t>
  </si>
  <si>
    <t>职工基本医疗保险缴费</t>
  </si>
  <si>
    <t>30110</t>
  </si>
  <si>
    <t>533122210000000011522</t>
  </si>
  <si>
    <t>失业保险</t>
  </si>
  <si>
    <t>30112</t>
  </si>
  <si>
    <t>其他社会保障缴费</t>
  </si>
  <si>
    <t>533122210000000012662</t>
  </si>
  <si>
    <t>生育保险</t>
  </si>
  <si>
    <t>533122241100002251623</t>
  </si>
  <si>
    <t>大病保险费</t>
  </si>
  <si>
    <t>533122210000000012660</t>
  </si>
  <si>
    <t>残疾人就业保障金由财政分担部分</t>
  </si>
  <si>
    <t>533122251100003717704</t>
  </si>
  <si>
    <t>工伤保险</t>
  </si>
  <si>
    <t>533122210000000011525</t>
  </si>
  <si>
    <t>30113</t>
  </si>
  <si>
    <t>533122210000000014592</t>
  </si>
  <si>
    <t>党报党刊</t>
  </si>
  <si>
    <t>30201</t>
  </si>
  <si>
    <t>办公费</t>
  </si>
  <si>
    <t>533122241100002251625</t>
  </si>
  <si>
    <t>基层党组织开展活动经费</t>
  </si>
  <si>
    <t>533122261100004989081</t>
  </si>
  <si>
    <t>公用经费安排的其他工资福利支出</t>
  </si>
  <si>
    <t>30114</t>
  </si>
  <si>
    <t>医疗费</t>
  </si>
  <si>
    <t>533122221100000276962</t>
  </si>
  <si>
    <t>公用经费安排的工会经费</t>
  </si>
  <si>
    <t>30228</t>
  </si>
  <si>
    <t>工会经费</t>
  </si>
  <si>
    <t>533122210000000011530</t>
  </si>
  <si>
    <t>一般公用经费</t>
  </si>
  <si>
    <t>30299</t>
  </si>
  <si>
    <t>其他商品和服务支出</t>
  </si>
  <si>
    <t>533122221100000276958</t>
  </si>
  <si>
    <t>公用经费安排的公务接待费</t>
  </si>
  <si>
    <t>30217</t>
  </si>
  <si>
    <t>533122221100000276955</t>
  </si>
  <si>
    <t>公用经费安排的公车购置及运维费</t>
  </si>
  <si>
    <t>30231</t>
  </si>
  <si>
    <t>公务用车运行维护费</t>
  </si>
  <si>
    <t>533122210000000011529</t>
  </si>
  <si>
    <t>退休公用经费</t>
  </si>
  <si>
    <t>533122210000000012665</t>
  </si>
  <si>
    <t>533122210000000011527</t>
  </si>
  <si>
    <t>公务交通补贴</t>
  </si>
  <si>
    <t>30239</t>
  </si>
  <si>
    <t>其他交通费用</t>
  </si>
  <si>
    <t>533122210000000012667</t>
  </si>
  <si>
    <t>农房火灾保险</t>
  </si>
  <si>
    <t>533122251100003774451</t>
  </si>
  <si>
    <t>驻村工作队员工作经费</t>
  </si>
  <si>
    <t>533122241100002251642</t>
  </si>
  <si>
    <t>县直单位机关党组织工作经费</t>
  </si>
  <si>
    <t>533122241100002251641</t>
  </si>
  <si>
    <t>退休人员建房费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</si>
  <si>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</si>
  <si>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</si>
  <si>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</si>
  <si>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</si>
  <si>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</si>
  <si>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</si>
  <si>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</si>
  <si>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</si>
  <si>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</si>
  <si>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梁河县应急避难场所专项规划编制项目经费</t>
  </si>
  <si>
    <t>事业发展类</t>
  </si>
  <si>
    <t>533122261100004979052</t>
  </si>
  <si>
    <t>30227</t>
  </si>
  <si>
    <t>委托业务费</t>
  </si>
  <si>
    <t>应急管理工作经费</t>
  </si>
  <si>
    <t>533122251100003684343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</si>
  <si>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</si>
  <si>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</si>
  <si>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</si>
  <si>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</si>
  <si>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</si>
  <si>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</si>
  <si>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</si>
  <si>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</si>
  <si>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30205</t>
  </si>
  <si>
    <t>水费</t>
  </si>
  <si>
    <t>30206</t>
  </si>
  <si>
    <t>电费</t>
  </si>
  <si>
    <t>应急管理自有资金经费</t>
  </si>
  <si>
    <t>533122261100005001563</t>
  </si>
  <si>
    <t>政府购买专家服务工作经费</t>
  </si>
  <si>
    <t>533122210000000011692</t>
  </si>
  <si>
    <t>自然灾害救灾紧急处置工作经费</t>
  </si>
  <si>
    <t>民生类</t>
  </si>
  <si>
    <t>533122210000000011694</t>
  </si>
  <si>
    <t>30214</t>
  </si>
  <si>
    <t>租赁费</t>
  </si>
  <si>
    <t>30305</t>
  </si>
  <si>
    <t>生活补助</t>
  </si>
  <si>
    <t>综合救援队经费</t>
  </si>
  <si>
    <t>专项业务类</t>
  </si>
  <si>
    <t>533122211100000007227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</si>
  <si>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</si>
  <si>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</si>
  <si>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</si>
  <si>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</si>
  <si>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</si>
  <si>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</si>
  <si>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</si>
  <si>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</si>
  <si>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</si>
  <si>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</si>
  <si>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</si>
  <si>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落实习近平总书记对国家综合性救援队伍提出的“对党忠诚、纪律严明、赴汤蹈火、竭诚为民”的训词精神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</si>
  <si>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产出指标</t>
  </si>
  <si>
    <t>数量指标</t>
  </si>
  <si>
    <t>招录合同制人数</t>
  </si>
  <si>
    <t>=</t>
  </si>
  <si>
    <t>人</t>
  </si>
  <si>
    <t>定量指标</t>
  </si>
  <si>
    <t>招录合同制队员10人。</t>
  </si>
  <si>
    <t>落实习近平总书记对国家综合性救援队伍提出的“对党忠诚、纪律严明、赴汤蹈火、竭诚为民”的训词精神，按照“一专多能、一队多用”的原则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</si>
  <si>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质量指标</t>
  </si>
  <si>
    <t>人员招录率</t>
  </si>
  <si>
    <t>100</t>
  </si>
  <si>
    <t>%</t>
  </si>
  <si>
    <t>招录综合救援队10人。</t>
  </si>
  <si>
    <t>时效指标</t>
  </si>
  <si>
    <t>完成时限</t>
  </si>
  <si>
    <t>1.00</t>
  </si>
  <si>
    <t>年</t>
  </si>
  <si>
    <t>在2026年12月31日前完成。</t>
  </si>
  <si>
    <t>效益指标</t>
  </si>
  <si>
    <t>社会效益</t>
  </si>
  <si>
    <t>提高综合应急救援能力</t>
  </si>
  <si>
    <t>有效提高</t>
  </si>
  <si>
    <t>定性指标</t>
  </si>
  <si>
    <t>提高综合救援能力，降低人民生命财产损失，促进社会稳定发展。</t>
  </si>
  <si>
    <t>满意度指标</t>
  </si>
  <si>
    <t>服务对象满意度</t>
  </si>
  <si>
    <t>社会满意度</t>
  </si>
  <si>
    <t>&gt;=</t>
  </si>
  <si>
    <t>98</t>
  </si>
  <si>
    <t>社会满意度在98%以上。</t>
  </si>
  <si>
    <t>全面开展县级应急避难场所专项规划编制，批复后按程序纳入详细规划及国土空间规划“一张图”。全面完成专项规划编制工作，成果质量合格并顺利通过验收。</t>
  </si>
  <si>
    <t>编制应急避难场所专项规划数</t>
  </si>
  <si>
    <t>份</t>
  </si>
  <si>
    <t>专项规划成果包括规划文本1套，说明书1套。</t>
  </si>
  <si>
    <t>绘制图纸</t>
  </si>
  <si>
    <t>25</t>
  </si>
  <si>
    <t>绘制图纸25幅，包括区位分析图、现状应急避难场所分布图、现状物资储备库分布图、现状地震断裂带分析图、现状洪涝灾害分析图、现状地质灾害分析图、现状应急救援医院分布图、现状应急交通分布图、现状应急避难人口分析图、现状应急避难资源分析图、现状应急救援专业队伍分析图、县域应急救援格局规划图、县域应急救援体系规划图、县域主要灾害重点防控区域规划图、应急避难场所布局规划图、县域应急避难场所建设分区引导图。</t>
  </si>
  <si>
    <t>应急避难场所规划编制验收合格率</t>
  </si>
  <si>
    <t>应急避难场所规划编制项目的验收合格率达到100%。</t>
  </si>
  <si>
    <t>为社会提供安全保障</t>
  </si>
  <si>
    <t>得到保障</t>
  </si>
  <si>
    <t>为社会提供安全保障。</t>
  </si>
  <si>
    <t>社会公众满意度</t>
  </si>
  <si>
    <t>95</t>
  </si>
  <si>
    <t>社会公众满意度达到95%。</t>
  </si>
  <si>
    <t>做好应急管理工作，提升应急管理能力，抓好自然灾害防治、安全生产监管及应急演练等工作，提高防灾减灾救灾应急能力，保障人民群众生命和财产安全，促进经济社会持续健康发展。</t>
  </si>
  <si>
    <t>召开全县应急管理工作联席会议</t>
  </si>
  <si>
    <t>次</t>
  </si>
  <si>
    <t>组织召开全县应急管理联席会议4次。</t>
  </si>
  <si>
    <t>做好应急管理工作，提升应急管理能力，抓好自然灾害防治、安全生产监管及应急演练等工作，提高防灾减灾救灾应急能力、保障人民群众生命和财产安全，促进经济社会持续健康发展。</t>
  </si>
  <si>
    <t>开展专项检查</t>
  </si>
  <si>
    <t>组织开展专项检查4次。</t>
  </si>
  <si>
    <t>开展应急演练</t>
  </si>
  <si>
    <t>开展应急演练2次。</t>
  </si>
  <si>
    <t>联席会议专项检查应急演练率</t>
  </si>
  <si>
    <t>召开全县应急管理联席会议覆盖率100%，开展专项检查覆盖率100%，执法监督检查覆盖率100%，宣传覆盖率100%，应急演练覆盖率100%。</t>
  </si>
  <si>
    <t>应急管理工作完成时限</t>
  </si>
  <si>
    <t>2026年12月31日前完成。</t>
  </si>
  <si>
    <t>保障人民群众生命财产安全</t>
  </si>
  <si>
    <t>人民群众生命财产安全得到保障。</t>
  </si>
  <si>
    <t>社会公众的满意度</t>
  </si>
  <si>
    <t>社会公众对应急管理工作的满意度为95%。</t>
  </si>
  <si>
    <t>有效解决县应急监管力量薄弱，特别是应急监管人员不足、专业水平欠缺等问题，切实全面彻底地排查隐患，解决企业安全生产工作中存在的问题和隐患，提高督导检查和安全隐患排查工作的科学性、专业性、精准性和实效性，进一步改变和创新安全监管方式方法，提高安全生产监管工作针对性和效率，推动企业全面落实隐患排查治理主体责任，全面做好安全生产监管工作。完成监管单位安全隐患排查检查两次；共检查35家企业70次。</t>
  </si>
  <si>
    <t>安全隐患检查次数</t>
  </si>
  <si>
    <t>对全县35家企业开展安全监督检查2次。</t>
  </si>
  <si>
    <t>有效解决县应急监管力量薄弱，特别是应急监管人员不足、专业水平欠缺等问题，切实全面彻底的排查隐患，解决企业安全生产工作中存在的问题和隐患，提高督导检查和安全隐患排查工作的科学性、专业性、精准性和实效性，进一步改变和创新安全监管方式方法，提高安全生产监管工作针对性和工作效率，推动企业全面落实隐患排查治理主体责任，全面做好安全监管工作，确保我县安全生产形势持续稳定。完成安全监管单位安全隐患排查检查二次；共35家70次。</t>
  </si>
  <si>
    <t>安全隐患检查家数</t>
  </si>
  <si>
    <t>70</t>
  </si>
  <si>
    <t>户</t>
  </si>
  <si>
    <t>检查企业70家以上。</t>
  </si>
  <si>
    <t>安全隐患排查工作质量达标率</t>
  </si>
  <si>
    <t>35家企业安全隐患排查检查率100%。</t>
  </si>
  <si>
    <t>企业隐患整改率</t>
  </si>
  <si>
    <t>90</t>
  </si>
  <si>
    <t>企业隐患整改率在90%以上。</t>
  </si>
  <si>
    <t>安全隐患排查完成时限</t>
  </si>
  <si>
    <t>在2026年12月15日前完成35家企业2次安全隐患排查检查。</t>
  </si>
  <si>
    <t>逐步完善 安全生产管理体系</t>
  </si>
  <si>
    <t>安全生产形势持续稳定</t>
  </si>
  <si>
    <t>确保辖区内各类生产行业的生产平稳顺利开展。</t>
  </si>
  <si>
    <t>可持续性影响</t>
  </si>
  <si>
    <t>各类生产行业的生产平稳顺利开展</t>
  </si>
  <si>
    <t>安全稳定</t>
  </si>
  <si>
    <t>建立长效机制，有效应对各类安全生产事故，确保辖区内各类生产行业的生产平稳顺利开展。</t>
  </si>
  <si>
    <t>单位及企业满意度</t>
  </si>
  <si>
    <t>社会公众及服务对象满意度在95%以上。</t>
  </si>
  <si>
    <t>提高应急管理工作能力。</t>
  </si>
  <si>
    <t>保障单位人数</t>
  </si>
  <si>
    <t>保障单位人数22人。</t>
  </si>
  <si>
    <t>保障单位运转</t>
  </si>
  <si>
    <t>提高应急管理工作能力</t>
  </si>
  <si>
    <t>保障单位正常运转，提高应急工作管理能力。</t>
  </si>
  <si>
    <t>人民群众对应急管理工作满意度</t>
  </si>
  <si>
    <t>人民群众对应急管理工作满意度达到95%。</t>
  </si>
  <si>
    <t>做好全县重要的自然灾害点的应急处置、排危出险、临时治理等工作，以确保不死人、少死人，最大限度地减少人民群众的财产损失。</t>
  </si>
  <si>
    <t>排危除险应急处置数</t>
  </si>
  <si>
    <t>处</t>
  </si>
  <si>
    <t>自然灾害应急处置次数达到5次以上。</t>
  </si>
  <si>
    <t>做好全县重要的自然灾害点应急处置、排危出险、临时治理等工作，确保少死人、不死人，最大限度减少人民群众的财产损失。</t>
  </si>
  <si>
    <t>自然灾害紧急处置率</t>
  </si>
  <si>
    <t>自然灾害应急处置5处。</t>
  </si>
  <si>
    <t>维护灾区社会正常秩序</t>
  </si>
  <si>
    <t>社会稳定</t>
  </si>
  <si>
    <t>减少群众财产损失、维护社会稳定。</t>
  </si>
  <si>
    <t>持续发挥作用</t>
  </si>
  <si>
    <t>发挥作用明显</t>
  </si>
  <si>
    <t>项目实施后持续发挥作用时间在1年以上。</t>
  </si>
  <si>
    <t>社会及受灾群众满意度</t>
  </si>
  <si>
    <t>群众满意度达到95%以上。</t>
  </si>
  <si>
    <t>预算06表</t>
  </si>
  <si>
    <t>本年度政府性基金预算支出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</si>
  <si>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</si>
  <si>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</si>
  <si>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</si>
  <si>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</si>
  <si>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</si>
  <si>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</si>
  <si>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</si>
  <si>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</si>
  <si>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</si>
  <si>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</si>
  <si>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</si>
  <si>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</si>
  <si>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</si>
  <si>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</si>
  <si>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公务用车燃油采购</t>
  </si>
  <si>
    <t>车辆加油、添加燃料等服务</t>
  </si>
  <si>
    <t>升</t>
  </si>
  <si>
    <t>公务用车保险采购</t>
  </si>
  <si>
    <t>机动车保险服务</t>
  </si>
  <si>
    <t>复印纸</t>
  </si>
  <si>
    <t>包</t>
  </si>
  <si>
    <t>预算08表</t>
  </si>
  <si>
    <t>政府购买服务项目</t>
  </si>
  <si>
    <t>政府购买服务目录</t>
  </si>
  <si>
    <t>梁河县企业安全生产隐患排查购买专家技术服务</t>
  </si>
  <si>
    <t>A0101 公共安全隐患排查治理服务</t>
  </si>
  <si>
    <t>预算09-1表</t>
  </si>
  <si>
    <t>单位名称（项目名称）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</si>
  <si>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</si>
  <si>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</si>
  <si>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</si>
  <si>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</si>
  <si>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</si>
  <si>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</si>
  <si>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</si>
  <si>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</si>
  <si>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</si>
  <si>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</si>
  <si>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</si>
  <si>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</si>
  <si>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</si>
  <si>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</si>
  <si>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</si>
  <si>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</si>
  <si>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</si>
  <si>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</si>
  <si>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</si>
  <si>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财政部门批复金额（元）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</si>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</sst>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19" borderId="18" applyNumberFormat="0" applyAlignment="0" applyProtection="0">
      <alignment vertical="center"/>
    </xf>
    <xf numFmtId="0" fontId="35" fillId="19" borderId="14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</cellStyleXfs>
  <cellXfs count="20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2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1" fillId="0" borderId="7" xfId="50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1" fillId="0" borderId="7" xfId="49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 applyProtection="1">
      <alignment horizontal="center" vertical="center"/>
      <protection locked="0"/>
    </xf>
    <xf numFmtId="3" fontId="5" fillId="0" borderId="9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right" vertical="center"/>
      <protection locked="0"/>
    </xf>
    <xf numFmtId="0" fontId="4" fillId="0" borderId="9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vertical="top"/>
      <protection locked="0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vertical="top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indent="2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Alignment="1" applyProtection="1">
      <alignment horizontal="right"/>
      <protection locked="0"/>
    </xf>
    <xf numFmtId="49" fontId="8" fillId="0" borderId="0" xfId="0" applyNumberFormat="1" applyFont="1" applyFill="1" applyAlignment="1" applyProtection="1">
      <protection locked="0"/>
    </xf>
    <xf numFmtId="0" fontId="4" fillId="0" borderId="0" xfId="0" applyFont="1" applyFill="1" applyAlignment="1">
      <alignment horizontal="right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7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4" fontId="10" fillId="0" borderId="0" xfId="0" applyNumberFormat="1" applyFont="1" applyFill="1" applyBorder="1" applyAlignment="1" applyProtection="1">
      <alignment horizontal="left" vertical="center"/>
      <protection locked="0"/>
    </xf>
    <xf numFmtId="4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49" applyFont="1" applyBorder="1">
      <alignment horizontal="left" vertical="center" wrapText="1"/>
    </xf>
    <xf numFmtId="49" fontId="13" fillId="0" borderId="0" xfId="49" applyFont="1" applyBorder="1" applyAlignment="1">
      <alignment horizontal="center" vertical="center" wrapText="1"/>
    </xf>
    <xf numFmtId="49" fontId="12" fillId="0" borderId="7" xfId="49" applyFont="1" applyAlignment="1">
      <alignment horizontal="center" vertical="center" wrapText="1"/>
    </xf>
    <xf numFmtId="49" fontId="12" fillId="0" borderId="7" xfId="49" applyFont="1">
      <alignment horizontal="left" vertical="center" wrapText="1"/>
    </xf>
    <xf numFmtId="49" fontId="12" fillId="0" borderId="0" xfId="49" applyFont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4" fillId="0" borderId="7" xfId="49" applyFont="1">
      <alignment horizontal="left" vertical="center" wrapText="1"/>
    </xf>
    <xf numFmtId="49" fontId="4" fillId="0" borderId="7" xfId="49" applyFont="1" applyAlignment="1">
      <alignment horizontal="center" vertical="center" wrapText="1"/>
    </xf>
    <xf numFmtId="176" fontId="4" fillId="0" borderId="7" xfId="50" applyFo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16" fillId="0" borderId="7" xfId="49" applyFont="1" applyAlignment="1">
      <alignment horizontal="center" vertical="center" wrapText="1"/>
    </xf>
    <xf numFmtId="49" fontId="16" fillId="0" borderId="7" xfId="49" applyFont="1">
      <alignment horizontal="left" vertical="center" wrapText="1"/>
    </xf>
    <xf numFmtId="176" fontId="16" fillId="0" borderId="7" xfId="50" applyFont="1">
      <alignment horizontal="right" vertical="center"/>
    </xf>
    <xf numFmtId="49" fontId="16" fillId="0" borderId="7" xfId="49" applyFont="1" applyAlignment="1">
      <alignment horizontal="left" vertical="center" wrapText="1" indent="1"/>
    </xf>
    <xf numFmtId="49" fontId="16" fillId="0" borderId="7" xfId="49" applyFont="1" applyAlignment="1">
      <alignment horizontal="left" vertical="center" wrapText="1" indent="2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vertical="center"/>
    </xf>
    <xf numFmtId="176" fontId="1" fillId="0" borderId="7" xfId="0" applyNumberFormat="1" applyFont="1" applyFill="1" applyBorder="1" applyAlignment="1" applyProtection="1">
      <alignment horizontal="right" vertical="center"/>
      <protection locked="0"/>
    </xf>
    <xf numFmtId="0" fontId="19" fillId="0" borderId="7" xfId="0" applyFont="1" applyFill="1" applyBorder="1" applyAlignment="1">
      <alignment horizontal="center" vertical="center"/>
    </xf>
    <xf numFmtId="0" fontId="4" fillId="0" borderId="0" xfId="49" applyNumberFormat="1" applyFont="1" applyBorder="1" applyAlignment="1">
      <alignment horizontal="left" vertical="center"/>
    </xf>
    <xf numFmtId="0" fontId="3" fillId="0" borderId="0" xfId="49" applyNumberFormat="1" applyFont="1" applyBorder="1" applyAlignment="1">
      <alignment horizontal="center" vertical="center"/>
    </xf>
    <xf numFmtId="0" fontId="4" fillId="0" borderId="7" xfId="49" applyNumberFormat="1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49" applyNumberFormat="1" applyFont="1">
      <alignment horizontal="left" vertical="center" wrapText="1"/>
    </xf>
    <xf numFmtId="0" fontId="4" fillId="0" borderId="7" xfId="49" applyNumberFormat="1" applyFont="1" applyAlignment="1">
      <alignment horizontal="left" vertical="center" wrapText="1" indent="1"/>
    </xf>
    <xf numFmtId="0" fontId="4" fillId="0" borderId="7" xfId="49" applyNumberFormat="1" applyFont="1" applyAlignment="1">
      <alignment horizontal="left" vertical="center" wrapText="1" indent="2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4" fillId="0" borderId="0" xfId="49" applyFont="1" applyBorder="1">
      <alignment horizontal="left" vertical="center" wrapText="1"/>
    </xf>
    <xf numFmtId="49" fontId="4" fillId="0" borderId="0" xfId="49" applyFont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49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TextStyle" xfId="49"/>
    <cellStyle name="MoneyStyle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A1" sqref="A1"/>
    </sheetView>
  </sheetViews>
  <sheetFormatPr defaultColWidth="9" defaultRowHeight="13.5" outlineLevelCol="3"/>
  <cols>
    <col min="1" max="4" width="32.625" customWidth="1"/>
  </cols>
  <sheetData>
    <row r="1" s="40" customFormat="1" ht="18.75" customHeight="1" spans="1:4">
      <c r="A1" s="198"/>
      <c r="B1" s="198"/>
      <c r="C1" s="198"/>
      <c r="D1" s="199" t="s">
        <v>0</v>
      </c>
    </row>
    <row r="2" s="40" customFormat="1" ht="42" customHeight="1" spans="1:4">
      <c r="A2" s="200" t="str">
        <f>"2026"&amp;"年部门财务收支预算总表"</f>
        <v>2026年部门财务收支预算总表</v>
      </c>
      <c r="B2" s="200"/>
      <c r="C2" s="200"/>
      <c r="D2" s="200"/>
    </row>
    <row r="3" s="40" customFormat="1" ht="18.75" customHeight="1" spans="1:4">
      <c r="A3" s="198" t="str">
        <f>"单位名称："&amp;"梁河县应急管理局"</f>
        <v>单位名称：梁河县应急管理局</v>
      </c>
      <c r="B3" s="198"/>
      <c r="C3" s="201"/>
      <c r="D3" s="199" t="s">
        <v>1</v>
      </c>
    </row>
    <row r="4" s="40" customFormat="1" ht="18.75" customHeight="1" spans="1:4">
      <c r="A4" s="157" t="s">
        <v>2</v>
      </c>
      <c r="B4" s="157"/>
      <c r="C4" s="157" t="s">
        <v>3</v>
      </c>
      <c r="D4" s="157"/>
    </row>
    <row r="5" s="40" customFormat="1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s="40" customFormat="1" ht="18.75" customHeight="1" spans="1:4">
      <c r="A6" s="156" t="s">
        <v>7</v>
      </c>
      <c r="B6" s="158">
        <v>4842277.65</v>
      </c>
      <c r="C6" s="156" t="str">
        <f>"一"&amp;"、"&amp;"一般公共服务支出"</f>
        <v>一、一般公共服务支出</v>
      </c>
      <c r="D6" s="158">
        <v>12350</v>
      </c>
    </row>
    <row r="7" s="40" customFormat="1" ht="18.75" customHeight="1" spans="1:4">
      <c r="A7" s="156" t="s">
        <v>8</v>
      </c>
      <c r="B7" s="158"/>
      <c r="C7" s="156" t="str">
        <f>"二"&amp;"、"&amp;"社会保障和就业支出"</f>
        <v>二、社会保障和就业支出</v>
      </c>
      <c r="D7" s="158">
        <v>419852.62</v>
      </c>
    </row>
    <row r="8" s="40" customFormat="1" ht="18.75" customHeight="1" spans="1:4">
      <c r="A8" s="156" t="s">
        <v>9</v>
      </c>
      <c r="B8" s="158"/>
      <c r="C8" s="156" t="str">
        <f>"三"&amp;"、"&amp;"卫生健康支出"</f>
        <v>三、卫生健康支出</v>
      </c>
      <c r="D8" s="158">
        <v>163925.04</v>
      </c>
    </row>
    <row r="9" s="40" customFormat="1" ht="18.75" customHeight="1" spans="1:4">
      <c r="A9" s="156" t="s">
        <v>10</v>
      </c>
      <c r="B9" s="158"/>
      <c r="C9" s="156" t="str">
        <f>"四"&amp;"、"&amp;"住房保障支出"</f>
        <v>四、住房保障支出</v>
      </c>
      <c r="D9" s="158">
        <v>294703.2</v>
      </c>
    </row>
    <row r="10" s="40" customFormat="1" ht="18.75" customHeight="1" spans="1:4">
      <c r="A10" s="156" t="s">
        <v>11</v>
      </c>
      <c r="B10" s="158">
        <v>500</v>
      </c>
      <c r="C10" s="156" t="str">
        <f>"五"&amp;"、"&amp;"灾害防治及应急管理支出"</f>
        <v>五、灾害防治及应急管理支出</v>
      </c>
      <c r="D10" s="158">
        <v>3951946.79</v>
      </c>
    </row>
    <row r="11" s="40" customFormat="1" ht="18.75" customHeight="1" spans="1:4">
      <c r="A11" s="156" t="s">
        <v>12</v>
      </c>
      <c r="B11" s="158"/>
      <c r="C11" s="156"/>
      <c r="D11" s="158"/>
    </row>
    <row r="12" s="40" customFormat="1" ht="18.75" customHeight="1" spans="1:4">
      <c r="A12" s="156" t="s">
        <v>13</v>
      </c>
      <c r="B12" s="158"/>
      <c r="C12" s="156"/>
      <c r="D12" s="158"/>
    </row>
    <row r="13" s="40" customFormat="1" ht="18.75" customHeight="1" spans="1:4">
      <c r="A13" s="156" t="s">
        <v>14</v>
      </c>
      <c r="B13" s="158"/>
      <c r="C13" s="156"/>
      <c r="D13" s="158"/>
    </row>
    <row r="14" s="40" customFormat="1" ht="18.75" customHeight="1" spans="1:4">
      <c r="A14" s="156" t="s">
        <v>15</v>
      </c>
      <c r="B14" s="158"/>
      <c r="C14" s="156"/>
      <c r="D14" s="158"/>
    </row>
    <row r="15" s="40" customFormat="1" ht="18.75" customHeight="1" spans="1:4">
      <c r="A15" s="156" t="s">
        <v>16</v>
      </c>
      <c r="B15" s="158">
        <v>500</v>
      </c>
      <c r="C15" s="156"/>
      <c r="D15" s="158"/>
    </row>
    <row r="16" s="40" customFormat="1" ht="18.75" customHeight="1" spans="1:4">
      <c r="A16" s="156"/>
      <c r="B16" s="158"/>
      <c r="C16" s="156"/>
      <c r="D16" s="158"/>
    </row>
    <row r="17" s="40" customFormat="1" ht="18.75" customHeight="1" spans="1:4">
      <c r="A17" s="156"/>
      <c r="B17" s="158"/>
      <c r="C17" s="156"/>
      <c r="D17" s="158"/>
    </row>
    <row r="18" s="40" customFormat="1" ht="18.75" customHeight="1" spans="1:4">
      <c r="A18" s="156"/>
      <c r="B18" s="158"/>
      <c r="C18" s="156"/>
      <c r="D18" s="158"/>
    </row>
    <row r="19" s="40" customFormat="1" ht="18.75" customHeight="1" spans="1:4">
      <c r="A19" s="156"/>
      <c r="B19" s="158"/>
      <c r="C19" s="156"/>
      <c r="D19" s="158"/>
    </row>
    <row r="20" s="40" customFormat="1" ht="18.75" customHeight="1" spans="1:4">
      <c r="A20" s="156"/>
      <c r="B20" s="158"/>
      <c r="C20" s="156"/>
      <c r="D20" s="158"/>
    </row>
    <row r="21" s="40" customFormat="1" ht="18.75" customHeight="1" spans="1:4">
      <c r="A21" s="156"/>
      <c r="B21" s="158"/>
      <c r="C21" s="156"/>
      <c r="D21" s="158"/>
    </row>
    <row r="22" s="40" customFormat="1" ht="18.75" customHeight="1" spans="1:4">
      <c r="A22" s="156"/>
      <c r="B22" s="158"/>
      <c r="C22" s="156"/>
      <c r="D22" s="158"/>
    </row>
    <row r="23" s="40" customFormat="1" ht="18.75" customHeight="1" spans="1:4">
      <c r="A23" s="156"/>
      <c r="B23" s="158"/>
      <c r="C23" s="156"/>
      <c r="D23" s="158"/>
    </row>
    <row r="24" s="40" customFormat="1" ht="18.75" customHeight="1" spans="1:4">
      <c r="A24" s="156"/>
      <c r="B24" s="158"/>
      <c r="C24" s="156"/>
      <c r="D24" s="158"/>
    </row>
    <row r="25" s="40" customFormat="1" ht="18.75" customHeight="1" spans="1:4">
      <c r="A25" s="156"/>
      <c r="B25" s="158"/>
      <c r="C25" s="156"/>
      <c r="D25" s="158"/>
    </row>
    <row r="26" s="40" customFormat="1" ht="18.75" customHeight="1" spans="1:4">
      <c r="A26" s="156"/>
      <c r="B26" s="158"/>
      <c r="C26" s="156"/>
      <c r="D26" s="158"/>
    </row>
    <row r="27" s="40" customFormat="1" ht="18.75" customHeight="1" spans="1:4">
      <c r="A27" s="156"/>
      <c r="B27" s="158"/>
      <c r="C27" s="156"/>
      <c r="D27" s="158"/>
    </row>
    <row r="28" s="40" customFormat="1" ht="18.75" customHeight="1" spans="1:4">
      <c r="A28" s="156"/>
      <c r="B28" s="158"/>
      <c r="C28" s="156"/>
      <c r="D28" s="158"/>
    </row>
    <row r="29" s="40" customFormat="1" ht="18.75" customHeight="1" spans="1:4">
      <c r="A29" s="156"/>
      <c r="B29" s="158"/>
      <c r="C29" s="156"/>
      <c r="D29" s="158"/>
    </row>
    <row r="30" s="40" customFormat="1" ht="18.75" customHeight="1" spans="1:4">
      <c r="A30" s="156"/>
      <c r="B30" s="158"/>
      <c r="C30" s="156"/>
      <c r="D30" s="158"/>
    </row>
    <row r="31" s="40" customFormat="1" ht="18.75" customHeight="1" spans="1:4">
      <c r="A31" s="156"/>
      <c r="B31" s="158"/>
      <c r="C31" s="156"/>
      <c r="D31" s="158"/>
    </row>
    <row r="32" s="40" customFormat="1" ht="18.75" customHeight="1" spans="1:4">
      <c r="A32" s="156" t="s">
        <v>17</v>
      </c>
      <c r="B32" s="158">
        <v>4842777.65</v>
      </c>
      <c r="C32" s="156" t="s">
        <v>18</v>
      </c>
      <c r="D32" s="158">
        <v>4842777.65</v>
      </c>
    </row>
    <row r="33" s="40" customFormat="1" ht="18.75" customHeight="1" spans="1:4">
      <c r="A33" s="156" t="s">
        <v>19</v>
      </c>
      <c r="B33" s="158"/>
      <c r="C33" s="156" t="s">
        <v>20</v>
      </c>
      <c r="D33" s="158"/>
    </row>
    <row r="34" s="40" customFormat="1" ht="18.75" customHeight="1" spans="1:4">
      <c r="A34" s="156" t="s">
        <v>21</v>
      </c>
      <c r="B34" s="158"/>
      <c r="C34" s="156" t="s">
        <v>21</v>
      </c>
      <c r="D34" s="158"/>
    </row>
    <row r="35" s="40" customFormat="1" ht="18.75" customHeight="1" spans="1:4">
      <c r="A35" s="156" t="s">
        <v>22</v>
      </c>
      <c r="B35" s="158"/>
      <c r="C35" s="156" t="s">
        <v>23</v>
      </c>
      <c r="D35" s="158"/>
    </row>
    <row r="36" s="40" customFormat="1" ht="18.75" customHeight="1" spans="1:4">
      <c r="A36" s="156" t="s">
        <v>24</v>
      </c>
      <c r="B36" s="158">
        <v>4842777.65</v>
      </c>
      <c r="C36" s="156" t="s">
        <v>25</v>
      </c>
      <c r="D36" s="158">
        <v>4842777.65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9" defaultRowHeight="13.5" outlineLevelCol="5"/>
  <cols>
    <col min="1" max="6" width="17.875" customWidth="1"/>
  </cols>
  <sheetData>
    <row r="1" spans="1:6">
      <c r="A1" s="124">
        <v>1</v>
      </c>
      <c r="B1" s="125">
        <v>0</v>
      </c>
      <c r="C1" s="124">
        <v>1</v>
      </c>
      <c r="D1" s="91"/>
      <c r="E1" s="91"/>
      <c r="F1" s="126" t="s">
        <v>417</v>
      </c>
    </row>
    <row r="2" ht="26.25" spans="1:6">
      <c r="A2" s="127" t="str">
        <f>"2026"&amp;"年部门政府性基金预算支出预算表"</f>
        <v>2026年部门政府性基金预算支出预算表</v>
      </c>
      <c r="B2" s="127"/>
      <c r="C2" s="128"/>
      <c r="D2" s="129"/>
      <c r="E2" s="129"/>
      <c r="F2" s="129"/>
    </row>
    <row r="3" ht="24" customHeight="1" spans="1:6">
      <c r="A3" s="130" t="str">
        <f>"单位名称："&amp;"梁河县应急管理局"</f>
        <v>单位名称：梁河县应急管理局</v>
      </c>
      <c r="B3" s="130"/>
      <c r="C3" s="131"/>
      <c r="D3" s="91"/>
      <c r="E3" s="91"/>
      <c r="F3" s="126" t="s">
        <v>1</v>
      </c>
    </row>
    <row r="4" ht="24" customHeight="1" spans="1:6">
      <c r="A4" s="132" t="s">
        <v>155</v>
      </c>
      <c r="B4" s="133" t="s">
        <v>48</v>
      </c>
      <c r="C4" s="132" t="s">
        <v>49</v>
      </c>
      <c r="D4" s="134" t="s">
        <v>418</v>
      </c>
      <c r="E4" s="13"/>
      <c r="F4" s="14"/>
    </row>
    <row r="5" ht="24" customHeight="1" spans="1:6">
      <c r="A5" s="135"/>
      <c r="B5" s="136"/>
      <c r="C5" s="135"/>
      <c r="D5" s="137" t="s">
        <v>30</v>
      </c>
      <c r="E5" s="12" t="s">
        <v>52</v>
      </c>
      <c r="F5" s="137" t="s">
        <v>53</v>
      </c>
    </row>
    <row r="6" ht="24" customHeight="1" spans="1:6">
      <c r="A6" s="60"/>
      <c r="B6" s="138"/>
      <c r="C6" s="60"/>
      <c r="D6" s="35"/>
      <c r="E6" s="35"/>
      <c r="F6" s="35"/>
    </row>
    <row r="7" ht="24" customHeight="1" spans="1:6">
      <c r="A7" s="22"/>
      <c r="B7" s="22"/>
      <c r="C7" s="22"/>
      <c r="D7" s="85"/>
      <c r="E7" s="139"/>
      <c r="F7" s="139"/>
    </row>
    <row r="8" ht="24" customHeight="1" spans="1:6">
      <c r="A8" s="22"/>
      <c r="B8" s="22"/>
      <c r="C8" s="22"/>
      <c r="D8" s="140"/>
      <c r="E8" s="141"/>
      <c r="F8" s="141"/>
    </row>
    <row r="9" ht="24" customHeight="1" spans="1:6">
      <c r="A9" s="142" t="s">
        <v>419</v>
      </c>
      <c r="B9" s="142"/>
      <c r="C9" s="143" t="s">
        <v>419</v>
      </c>
      <c r="D9" s="85"/>
      <c r="E9" s="139"/>
      <c r="F9" s="139"/>
    </row>
    <row r="10" ht="24" customHeight="1" spans="1:6">
      <c r="A10" s="144" t="s">
        <v>420</v>
      </c>
      <c r="B10" s="144"/>
      <c r="C10" s="144"/>
      <c r="D10" s="145"/>
      <c r="E10" s="146"/>
      <c r="F10" s="14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A1" sqref="A1"/>
    </sheetView>
  </sheetViews>
  <sheetFormatPr defaultColWidth="9" defaultRowHeight="13.5"/>
  <cols>
    <col min="1" max="1" width="17.625" customWidth="1"/>
    <col min="2" max="2" width="12" customWidth="1"/>
    <col min="3" max="3" width="14.75" customWidth="1"/>
    <col min="9" max="17" width="5.875" customWidth="1"/>
  </cols>
  <sheetData>
    <row r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4"/>
      <c r="P1" s="114"/>
      <c r="Q1" s="100" t="s">
        <v>421</v>
      </c>
    </row>
    <row r="2" ht="27" spans="1:17">
      <c r="A2" s="101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5"/>
      <c r="L2" s="29"/>
      <c r="M2" s="29"/>
      <c r="N2" s="29"/>
      <c r="O2" s="115"/>
      <c r="P2" s="115"/>
      <c r="Q2" s="29"/>
    </row>
    <row r="3" ht="15" spans="1:17">
      <c r="A3" s="102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6"/>
      <c r="P3" s="116"/>
      <c r="Q3" s="123" t="s">
        <v>27</v>
      </c>
    </row>
    <row r="4" ht="24" customHeight="1" spans="1:17">
      <c r="A4" s="11" t="s">
        <v>422</v>
      </c>
      <c r="B4" s="103" t="s">
        <v>423</v>
      </c>
      <c r="C4" s="103" t="s">
        <v>424</v>
      </c>
      <c r="D4" s="103" t="s">
        <v>425</v>
      </c>
      <c r="E4" s="103" t="s">
        <v>426</v>
      </c>
      <c r="F4" s="103" t="s">
        <v>427</v>
      </c>
      <c r="G4" s="49" t="s">
        <v>162</v>
      </c>
      <c r="H4" s="49"/>
      <c r="I4" s="49"/>
      <c r="J4" s="49"/>
      <c r="K4" s="117"/>
      <c r="L4" s="49"/>
      <c r="M4" s="49"/>
      <c r="N4" s="49"/>
      <c r="O4" s="74"/>
      <c r="P4" s="117"/>
      <c r="Q4" s="50"/>
    </row>
    <row r="5" ht="36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428</v>
      </c>
      <c r="J5" s="104" t="s">
        <v>429</v>
      </c>
      <c r="K5" s="118" t="s">
        <v>430</v>
      </c>
      <c r="L5" s="119" t="s">
        <v>431</v>
      </c>
      <c r="M5" s="119"/>
      <c r="N5" s="119"/>
      <c r="O5" s="120"/>
      <c r="P5" s="121"/>
      <c r="Q5" s="105"/>
    </row>
    <row r="6" ht="63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2"/>
      <c r="L6" s="105" t="s">
        <v>33</v>
      </c>
      <c r="M6" s="105" t="s">
        <v>40</v>
      </c>
      <c r="N6" s="105" t="s">
        <v>432</v>
      </c>
      <c r="O6" s="33" t="s">
        <v>42</v>
      </c>
      <c r="P6" s="122" t="s">
        <v>43</v>
      </c>
      <c r="Q6" s="105" t="s">
        <v>44</v>
      </c>
    </row>
    <row r="7" ht="30" customHeight="1" spans="1:17">
      <c r="A7" s="75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30" customHeight="1" spans="1:17">
      <c r="A8" s="107" t="s">
        <v>46</v>
      </c>
      <c r="B8" s="108"/>
      <c r="C8" s="108"/>
      <c r="D8" s="109"/>
      <c r="E8" s="110"/>
      <c r="F8" s="23">
        <v>16580</v>
      </c>
      <c r="G8" s="23">
        <v>16580</v>
      </c>
      <c r="H8" s="23">
        <v>16580</v>
      </c>
      <c r="I8" s="23"/>
      <c r="J8" s="23"/>
      <c r="K8" s="23"/>
      <c r="L8" s="23"/>
      <c r="M8" s="23"/>
      <c r="N8" s="23"/>
      <c r="O8" s="23"/>
      <c r="P8" s="23"/>
      <c r="Q8" s="23"/>
    </row>
    <row r="9" ht="30" customHeight="1" spans="1:17">
      <c r="A9" s="111" t="s">
        <v>46</v>
      </c>
      <c r="B9" s="108"/>
      <c r="C9" s="108"/>
      <c r="D9" s="109"/>
      <c r="E9" s="110"/>
      <c r="F9" s="23">
        <v>16580</v>
      </c>
      <c r="G9" s="23">
        <v>16580</v>
      </c>
      <c r="H9" s="23">
        <v>16580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tr">
        <f>"     "&amp;"公用经费安排的公车购置及运维费"</f>
        <v>     公用经费安排的公车购置及运维费</v>
      </c>
      <c r="B10" s="108" t="s">
        <v>433</v>
      </c>
      <c r="C10" s="108" t="s">
        <v>434</v>
      </c>
      <c r="D10" s="109" t="s">
        <v>435</v>
      </c>
      <c r="E10" s="110">
        <v>1</v>
      </c>
      <c r="F10" s="23">
        <v>8380</v>
      </c>
      <c r="G10" s="23">
        <v>8380</v>
      </c>
      <c r="H10" s="23">
        <v>8380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7" t="str">
        <f>"     "&amp;"公用经费安排的公车购置及运维费"</f>
        <v>     公用经费安排的公车购置及运维费</v>
      </c>
      <c r="B11" s="108" t="s">
        <v>436</v>
      </c>
      <c r="C11" s="108" t="s">
        <v>437</v>
      </c>
      <c r="D11" s="109" t="s">
        <v>340</v>
      </c>
      <c r="E11" s="110">
        <v>1</v>
      </c>
      <c r="F11" s="23">
        <v>5200</v>
      </c>
      <c r="G11" s="23">
        <v>5200</v>
      </c>
      <c r="H11" s="23">
        <v>5200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7" t="str">
        <f>"     "&amp;"应急管理工作经费"</f>
        <v>     应急管理工作经费</v>
      </c>
      <c r="B12" s="108" t="s">
        <v>438</v>
      </c>
      <c r="C12" s="108" t="s">
        <v>438</v>
      </c>
      <c r="D12" s="109" t="s">
        <v>439</v>
      </c>
      <c r="E12" s="110">
        <v>1</v>
      </c>
      <c r="F12" s="23">
        <v>3000</v>
      </c>
      <c r="G12" s="23">
        <v>3000</v>
      </c>
      <c r="H12" s="23">
        <v>3000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2" t="s">
        <v>419</v>
      </c>
      <c r="B13" s="113"/>
      <c r="C13" s="113"/>
      <c r="D13" s="113"/>
      <c r="E13" s="110"/>
      <c r="F13" s="23">
        <v>16580</v>
      </c>
      <c r="G13" s="23">
        <v>16580</v>
      </c>
      <c r="H13" s="23">
        <v>16580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9" defaultRowHeight="13.5"/>
  <cols>
    <col min="1" max="1" width="17.625" customWidth="1"/>
    <col min="2" max="2" width="22.125" customWidth="1"/>
    <col min="3" max="3" width="16.375" customWidth="1"/>
    <col min="6" max="14" width="5.625" customWidth="1"/>
  </cols>
  <sheetData>
    <row r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8"/>
      <c r="N1" s="98" t="s">
        <v>440</v>
      </c>
    </row>
    <row r="2" ht="28.5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5" spans="1:14">
      <c r="A3" s="31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93"/>
      <c r="I3" s="1"/>
      <c r="J3" s="1"/>
      <c r="K3" s="93"/>
      <c r="L3" s="1"/>
      <c r="M3" s="99"/>
      <c r="N3" s="100" t="s">
        <v>27</v>
      </c>
    </row>
    <row r="4" ht="25" customHeight="1" spans="1:14">
      <c r="A4" s="11" t="s">
        <v>422</v>
      </c>
      <c r="B4" s="11" t="s">
        <v>441</v>
      </c>
      <c r="C4" s="11" t="s">
        <v>442</v>
      </c>
      <c r="D4" s="12" t="s">
        <v>162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31" customHeight="1" spans="1:14">
      <c r="A5" s="16"/>
      <c r="B5" s="16"/>
      <c r="C5" s="16"/>
      <c r="D5" s="76" t="s">
        <v>30</v>
      </c>
      <c r="E5" s="11" t="s">
        <v>34</v>
      </c>
      <c r="F5" s="11" t="s">
        <v>428</v>
      </c>
      <c r="G5" s="11" t="s">
        <v>429</v>
      </c>
      <c r="H5" s="11" t="s">
        <v>430</v>
      </c>
      <c r="I5" s="12" t="s">
        <v>431</v>
      </c>
      <c r="J5" s="13"/>
      <c r="K5" s="13"/>
      <c r="L5" s="13"/>
      <c r="M5" s="13"/>
      <c r="N5" s="14"/>
    </row>
    <row r="6" ht="63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2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25" customHeight="1" spans="1:14">
      <c r="A8" s="94" t="s">
        <v>46</v>
      </c>
      <c r="B8" s="94"/>
      <c r="C8" s="94"/>
      <c r="D8" s="23">
        <v>86000</v>
      </c>
      <c r="E8" s="23">
        <v>86000</v>
      </c>
      <c r="F8" s="23"/>
      <c r="G8" s="23"/>
      <c r="H8" s="23"/>
      <c r="I8" s="23"/>
      <c r="J8" s="23"/>
      <c r="K8" s="23"/>
      <c r="L8" s="23"/>
      <c r="M8" s="23"/>
      <c r="N8" s="23"/>
    </row>
    <row r="9" ht="25" customHeight="1" spans="1:14">
      <c r="A9" s="95" t="s">
        <v>46</v>
      </c>
      <c r="B9" s="96"/>
      <c r="C9" s="96"/>
      <c r="D9" s="23">
        <v>86000</v>
      </c>
      <c r="E9" s="23">
        <v>86000</v>
      </c>
      <c r="F9" s="23"/>
      <c r="G9" s="23"/>
      <c r="H9" s="23"/>
      <c r="I9" s="23"/>
      <c r="J9" s="23"/>
      <c r="K9" s="23"/>
      <c r="L9" s="23"/>
      <c r="M9" s="23"/>
      <c r="N9" s="23"/>
    </row>
    <row r="10" ht="34" customHeight="1" spans="1:14">
      <c r="A10" s="96" t="str">
        <f>"     "&amp;"政府购买专家服务工作经费"</f>
        <v>     政府购买专家服务工作经费</v>
      </c>
      <c r="B10" s="96" t="s">
        <v>443</v>
      </c>
      <c r="C10" s="96" t="s">
        <v>444</v>
      </c>
      <c r="D10" s="23">
        <v>86000</v>
      </c>
      <c r="E10" s="23">
        <v>86000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27" customHeight="1" spans="1:14">
      <c r="A11" s="12" t="s">
        <v>30</v>
      </c>
      <c r="B11" s="97"/>
      <c r="C11" s="97"/>
      <c r="D11" s="23">
        <v>86000</v>
      </c>
      <c r="E11" s="23">
        <v>86000</v>
      </c>
      <c r="F11" s="23"/>
      <c r="G11" s="23"/>
      <c r="H11" s="23"/>
      <c r="I11" s="23"/>
      <c r="J11" s="23"/>
      <c r="K11" s="23"/>
      <c r="L11" s="23"/>
      <c r="M11" s="23"/>
      <c r="N11" s="23"/>
    </row>
  </sheetData>
  <mergeCells count="13">
    <mergeCell ref="A2:N2"/>
    <mergeCell ref="A3:H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" sqref="A1"/>
    </sheetView>
  </sheetViews>
  <sheetFormatPr defaultColWidth="9" defaultRowHeight="13.5"/>
  <cols>
    <col min="1" max="1" width="21" customWidth="1"/>
    <col min="3" max="4" width="13" customWidth="1"/>
  </cols>
  <sheetData>
    <row r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445</v>
      </c>
    </row>
    <row r="2" ht="27" spans="1:13">
      <c r="A2" s="45" t="str">
        <f>"2026"&amp;"年县对下转移支付预算表"</f>
        <v>2026年县对下转移支付预算表</v>
      </c>
      <c r="B2" s="5"/>
      <c r="C2" s="5"/>
      <c r="D2" s="58"/>
      <c r="E2" s="58"/>
      <c r="F2" s="58"/>
      <c r="G2" s="58"/>
      <c r="H2" s="58"/>
      <c r="I2" s="58"/>
      <c r="J2" s="58"/>
      <c r="K2" s="58"/>
      <c r="L2" s="58"/>
      <c r="M2" s="5"/>
    </row>
    <row r="3" ht="24" customHeight="1" spans="1:13">
      <c r="A3" s="44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24" customHeight="1" spans="1:13">
      <c r="A4" s="69" t="str">
        <f>"单位名称："&amp;"梁河县应急管理局"</f>
        <v>单位名称：梁河县应急管理局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24" customHeight="1" spans="1:13">
      <c r="A5" s="71" t="s">
        <v>446</v>
      </c>
      <c r="B5" s="12" t="s">
        <v>162</v>
      </c>
      <c r="C5" s="13"/>
      <c r="D5" s="72"/>
      <c r="E5" s="73" t="s">
        <v>447</v>
      </c>
      <c r="F5" s="74"/>
      <c r="G5" s="74"/>
      <c r="H5" s="74"/>
      <c r="I5" s="74"/>
      <c r="J5" s="74"/>
      <c r="K5" s="74"/>
      <c r="L5" s="74"/>
      <c r="M5" s="14"/>
    </row>
    <row r="6" ht="24" customHeight="1" spans="1:13">
      <c r="A6" s="75"/>
      <c r="B6" s="76" t="s">
        <v>30</v>
      </c>
      <c r="C6" s="11" t="s">
        <v>34</v>
      </c>
      <c r="D6" s="77" t="s">
        <v>448</v>
      </c>
      <c r="E6" s="78" t="s">
        <v>449</v>
      </c>
      <c r="F6" s="79" t="s">
        <v>450</v>
      </c>
      <c r="G6" s="79" t="s">
        <v>451</v>
      </c>
      <c r="H6" s="79" t="s">
        <v>452</v>
      </c>
      <c r="I6" s="79" t="s">
        <v>453</v>
      </c>
      <c r="J6" s="79" t="s">
        <v>454</v>
      </c>
      <c r="K6" s="79" t="s">
        <v>455</v>
      </c>
      <c r="L6" s="79" t="s">
        <v>456</v>
      </c>
      <c r="M6" s="79" t="s">
        <v>457</v>
      </c>
    </row>
    <row r="7" ht="24" customHeight="1" spans="1:13">
      <c r="A7" s="35">
        <v>1</v>
      </c>
      <c r="B7" s="35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24" customHeight="1" spans="1:13">
      <c r="A8" s="36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24" customHeight="1" spans="1:13">
      <c r="A9" s="36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24" customHeight="1" spans="1:13">
      <c r="A10" s="53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24" customHeight="1" spans="1:13">
      <c r="A11" s="46" t="s">
        <v>458</v>
      </c>
      <c r="B11" s="46"/>
      <c r="C11" s="46"/>
      <c r="D11" s="6"/>
      <c r="E11" s="6"/>
      <c r="F11" s="6"/>
      <c r="G11" s="6"/>
      <c r="H11" s="6"/>
      <c r="I11" s="6"/>
      <c r="J11" s="6"/>
      <c r="K11" s="6"/>
      <c r="L11" s="6"/>
      <c r="M11" s="46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9" defaultRowHeight="13.5" outlineLevelRow="7"/>
  <cols>
    <col min="1" max="2" width="18.125" customWidth="1"/>
    <col min="3" max="10" width="13" customWidth="1"/>
  </cols>
  <sheetData>
    <row r="1" ht="15" spans="1:10">
      <c r="A1" s="40"/>
      <c r="B1" s="40"/>
      <c r="C1" s="40"/>
      <c r="D1" s="40"/>
      <c r="E1" s="40"/>
      <c r="F1" s="40"/>
      <c r="G1" s="40"/>
      <c r="H1" s="40"/>
      <c r="I1" s="40"/>
      <c r="J1" s="65" t="s">
        <v>459</v>
      </c>
    </row>
    <row r="2" ht="27" spans="1:10">
      <c r="A2" s="57" t="str">
        <f>"2026"&amp;"年县对下转移支付绩效目标表"</f>
        <v>2026年县对下转移支付绩效目标表</v>
      </c>
      <c r="B2" s="5"/>
      <c r="C2" s="5"/>
      <c r="D2" s="5"/>
      <c r="E2" s="5"/>
      <c r="F2" s="58"/>
      <c r="G2" s="5"/>
      <c r="H2" s="58"/>
      <c r="I2" s="58"/>
      <c r="J2" s="5"/>
    </row>
    <row r="3" ht="25" customHeight="1" spans="1:10">
      <c r="A3" s="6" t="str">
        <f>"单位名称："&amp;"梁河县应急管理局"</f>
        <v>单位名称：梁河县应急管理局</v>
      </c>
      <c r="B3" s="47"/>
      <c r="C3" s="47"/>
      <c r="D3" s="47"/>
      <c r="E3" s="47"/>
      <c r="F3" s="59"/>
      <c r="G3" s="47"/>
      <c r="H3" s="59"/>
      <c r="I3" s="40"/>
      <c r="J3" s="40"/>
    </row>
    <row r="4" ht="25" customHeight="1" spans="1:10">
      <c r="A4" s="34" t="s">
        <v>297</v>
      </c>
      <c r="B4" s="34" t="s">
        <v>298</v>
      </c>
      <c r="C4" s="34" t="s">
        <v>299</v>
      </c>
      <c r="D4" s="34" t="s">
        <v>300</v>
      </c>
      <c r="E4" s="34" t="s">
        <v>301</v>
      </c>
      <c r="F4" s="60" t="s">
        <v>302</v>
      </c>
      <c r="G4" s="34" t="s">
        <v>303</v>
      </c>
      <c r="H4" s="60" t="s">
        <v>304</v>
      </c>
      <c r="I4" s="60" t="s">
        <v>305</v>
      </c>
      <c r="J4" s="34" t="s">
        <v>306</v>
      </c>
    </row>
    <row r="5" ht="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" customHeight="1" spans="1:10">
      <c r="A6" s="36"/>
      <c r="B6" s="51"/>
      <c r="C6" s="51"/>
      <c r="D6" s="51"/>
      <c r="E6" s="61"/>
      <c r="F6" s="62"/>
      <c r="G6" s="61"/>
      <c r="H6" s="62"/>
      <c r="I6" s="62"/>
      <c r="J6" s="61"/>
    </row>
    <row r="7" ht="25" customHeight="1" spans="1:10">
      <c r="A7" s="36"/>
      <c r="B7" s="22" t="s">
        <v>460</v>
      </c>
      <c r="C7" s="22" t="s">
        <v>460</v>
      </c>
      <c r="D7" s="22" t="s">
        <v>460</v>
      </c>
      <c r="E7" s="36" t="s">
        <v>460</v>
      </c>
      <c r="F7" s="22" t="s">
        <v>460</v>
      </c>
      <c r="G7" s="36" t="s">
        <v>460</v>
      </c>
      <c r="H7" s="22" t="s">
        <v>460</v>
      </c>
      <c r="I7" s="22" t="s">
        <v>460</v>
      </c>
      <c r="J7" s="36" t="s">
        <v>460</v>
      </c>
    </row>
    <row r="8" ht="25" customHeight="1" spans="1:10">
      <c r="A8" s="63" t="s">
        <v>458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" defaultRowHeight="13.5" outlineLevelCol="7"/>
  <cols>
    <col min="1" max="2" width="14.2583333333333" customWidth="1"/>
    <col min="3" max="3" width="17.2583333333333" customWidth="1"/>
    <col min="4" max="8" width="14.2583333333333" customWidth="1"/>
  </cols>
  <sheetData>
    <row r="1" ht="15" spans="1:8">
      <c r="A1" s="40"/>
      <c r="B1" s="40"/>
      <c r="C1" s="40"/>
      <c r="D1" s="40"/>
      <c r="E1" s="40"/>
      <c r="F1" s="40"/>
      <c r="G1" s="40"/>
      <c r="H1" s="44" t="s">
        <v>461</v>
      </c>
    </row>
    <row r="2" ht="27" spans="1:8">
      <c r="A2" s="45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25" customHeight="1" spans="1:8">
      <c r="A3" s="46" t="str">
        <f>"单位名称："&amp;"梁河县应急管理局"</f>
        <v>单位名称：梁河县应急管理局</v>
      </c>
      <c r="B3" s="7"/>
      <c r="C3" s="47"/>
      <c r="D3" s="40"/>
      <c r="E3" s="40"/>
      <c r="F3" s="40"/>
      <c r="G3" s="40"/>
      <c r="H3" s="40"/>
    </row>
    <row r="4" ht="25" customHeight="1" spans="1:8">
      <c r="A4" s="11" t="s">
        <v>155</v>
      </c>
      <c r="B4" s="11" t="s">
        <v>462</v>
      </c>
      <c r="C4" s="11" t="s">
        <v>463</v>
      </c>
      <c r="D4" s="11" t="s">
        <v>464</v>
      </c>
      <c r="E4" s="11" t="s">
        <v>465</v>
      </c>
      <c r="F4" s="48" t="s">
        <v>466</v>
      </c>
      <c r="G4" s="49"/>
      <c r="H4" s="50"/>
    </row>
    <row r="5" ht="25" customHeight="1" spans="1:8">
      <c r="A5" s="18"/>
      <c r="B5" s="18"/>
      <c r="C5" s="18"/>
      <c r="D5" s="18"/>
      <c r="E5" s="18"/>
      <c r="F5" s="34" t="s">
        <v>426</v>
      </c>
      <c r="G5" s="34" t="s">
        <v>467</v>
      </c>
      <c r="H5" s="34" t="s">
        <v>468</v>
      </c>
    </row>
    <row r="6" ht="25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25" customHeight="1" spans="1:8">
      <c r="A7" s="51"/>
      <c r="B7" s="51"/>
      <c r="C7" s="51"/>
      <c r="D7" s="51"/>
      <c r="E7" s="51"/>
      <c r="F7" s="42"/>
      <c r="G7" s="52"/>
      <c r="H7" s="52"/>
    </row>
    <row r="8" ht="25" customHeight="1" spans="1:8">
      <c r="A8" s="53" t="s">
        <v>30</v>
      </c>
      <c r="B8" s="54"/>
      <c r="C8" s="54"/>
      <c r="D8" s="54"/>
      <c r="E8" s="54"/>
      <c r="F8" s="43"/>
      <c r="G8" s="55"/>
      <c r="H8" s="55"/>
    </row>
    <row r="9" ht="25" customHeight="1" spans="1:8">
      <c r="A9" s="56" t="s">
        <v>469</v>
      </c>
      <c r="B9" s="56"/>
      <c r="C9" s="56"/>
      <c r="D9" s="56"/>
      <c r="E9" s="56"/>
      <c r="F9" s="56"/>
      <c r="G9" s="56"/>
      <c r="H9" s="56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" defaultRowHeight="13.5"/>
  <cols>
    <col min="1" max="11" width="16.375" customWidth="1"/>
  </cols>
  <sheetData>
    <row r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470</v>
      </c>
    </row>
    <row r="2" ht="28.5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5" customHeight="1" spans="1:11">
      <c r="A3" s="30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27</v>
      </c>
    </row>
    <row r="4" ht="25" customHeight="1" spans="1:11">
      <c r="A4" s="33" t="s">
        <v>257</v>
      </c>
      <c r="B4" s="33" t="s">
        <v>157</v>
      </c>
      <c r="C4" s="33" t="s">
        <v>258</v>
      </c>
      <c r="D4" s="34" t="s">
        <v>158</v>
      </c>
      <c r="E4" s="34" t="s">
        <v>159</v>
      </c>
      <c r="F4" s="34" t="s">
        <v>259</v>
      </c>
      <c r="G4" s="34" t="s">
        <v>260</v>
      </c>
      <c r="H4" s="35" t="s">
        <v>30</v>
      </c>
      <c r="I4" s="35" t="s">
        <v>471</v>
      </c>
      <c r="J4" s="35"/>
      <c r="K4" s="35"/>
    </row>
    <row r="5" ht="2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2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2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2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25" customHeight="1" spans="1:11">
      <c r="A10" s="37" t="s">
        <v>419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ht="25" customHeight="1" spans="1:11">
      <c r="A11" s="39" t="s">
        <v>472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ht="15" spans="1:1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"/>
    </sheetView>
  </sheetViews>
  <sheetFormatPr defaultColWidth="9" defaultRowHeight="13.5" outlineLevelCol="6"/>
  <cols>
    <col min="1" max="2" width="17.875" customWidth="1"/>
    <col min="3" max="3" width="22.625" customWidth="1"/>
    <col min="4" max="7" width="17.875" customWidth="1"/>
  </cols>
  <sheetData>
    <row r="1" spans="1:7">
      <c r="A1" s="1"/>
      <c r="B1" s="1"/>
      <c r="C1" s="1"/>
      <c r="D1" s="2"/>
      <c r="E1" s="3"/>
      <c r="F1" s="3"/>
      <c r="G1" s="4" t="s">
        <v>473</v>
      </c>
    </row>
    <row r="2" ht="28.5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30" customHeight="1" spans="1:7">
      <c r="A3" s="6" t="str">
        <f>"单位名称："&amp;"梁河县应急管理局"</f>
        <v>单位名称：梁河县应急管理局</v>
      </c>
      <c r="B3" s="7"/>
      <c r="C3" s="7"/>
      <c r="D3" s="7"/>
      <c r="E3" s="8"/>
      <c r="F3" s="8"/>
      <c r="G3" s="9" t="s">
        <v>27</v>
      </c>
    </row>
    <row r="4" ht="30" customHeight="1" spans="1:7">
      <c r="A4" s="10" t="s">
        <v>258</v>
      </c>
      <c r="B4" s="10" t="s">
        <v>257</v>
      </c>
      <c r="C4" s="10" t="s">
        <v>157</v>
      </c>
      <c r="D4" s="11" t="s">
        <v>474</v>
      </c>
      <c r="E4" s="12" t="s">
        <v>34</v>
      </c>
      <c r="F4" s="13"/>
      <c r="G4" s="14"/>
    </row>
    <row r="5" ht="30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30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30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0" customHeight="1" spans="1:7">
      <c r="A8" s="21" t="s">
        <v>46</v>
      </c>
      <c r="B8" s="22"/>
      <c r="C8" s="22"/>
      <c r="D8" s="22"/>
      <c r="E8" s="23">
        <v>870000</v>
      </c>
      <c r="F8" s="23"/>
      <c r="G8" s="23"/>
    </row>
    <row r="9" ht="30" customHeight="1" spans="1:7">
      <c r="A9" s="24"/>
      <c r="B9" s="22" t="s">
        <v>475</v>
      </c>
      <c r="C9" s="22" t="s">
        <v>293</v>
      </c>
      <c r="D9" s="22" t="s">
        <v>476</v>
      </c>
      <c r="E9" s="23">
        <v>320000</v>
      </c>
      <c r="F9" s="23"/>
      <c r="G9" s="23"/>
    </row>
    <row r="10" ht="30" customHeight="1" spans="1:7">
      <c r="A10" s="25"/>
      <c r="B10" s="22" t="s">
        <v>477</v>
      </c>
      <c r="C10" s="22" t="s">
        <v>286</v>
      </c>
      <c r="D10" s="22" t="s">
        <v>476</v>
      </c>
      <c r="E10" s="23">
        <v>100000</v>
      </c>
      <c r="F10" s="23"/>
      <c r="G10" s="23"/>
    </row>
    <row r="11" ht="30" customHeight="1" spans="1:7">
      <c r="A11" s="25"/>
      <c r="B11" s="22" t="s">
        <v>478</v>
      </c>
      <c r="C11" s="22" t="s">
        <v>284</v>
      </c>
      <c r="D11" s="22" t="s">
        <v>476</v>
      </c>
      <c r="E11" s="23">
        <v>90000</v>
      </c>
      <c r="F11" s="23"/>
      <c r="G11" s="23"/>
    </row>
    <row r="12" ht="30" customHeight="1" spans="1:7">
      <c r="A12" s="25"/>
      <c r="B12" s="22" t="s">
        <v>478</v>
      </c>
      <c r="C12" s="22" t="s">
        <v>268</v>
      </c>
      <c r="D12" s="22" t="s">
        <v>476</v>
      </c>
      <c r="E12" s="23">
        <v>210000</v>
      </c>
      <c r="F12" s="23"/>
      <c r="G12" s="23"/>
    </row>
    <row r="13" ht="30" customHeight="1" spans="1:7">
      <c r="A13" s="25"/>
      <c r="B13" s="22" t="s">
        <v>478</v>
      </c>
      <c r="C13" s="22" t="s">
        <v>263</v>
      </c>
      <c r="D13" s="22" t="s">
        <v>476</v>
      </c>
      <c r="E13" s="23">
        <v>150000</v>
      </c>
      <c r="F13" s="23"/>
      <c r="G13" s="23"/>
    </row>
    <row r="14" ht="30" customHeight="1" spans="1:7">
      <c r="A14" s="26" t="s">
        <v>30</v>
      </c>
      <c r="B14" s="27"/>
      <c r="C14" s="27"/>
      <c r="D14" s="28"/>
      <c r="E14" s="23">
        <v>870000</v>
      </c>
      <c r="F14" s="23"/>
      <c r="G14" s="23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"/>
    </sheetView>
  </sheetViews>
  <sheetFormatPr defaultColWidth="9" defaultRowHeight="13.5"/>
  <cols>
    <col min="2" max="2" width="9.25833333333333" customWidth="1"/>
    <col min="3" max="5" width="17" customWidth="1"/>
    <col min="6" max="8" width="4.75833333333333" customWidth="1"/>
    <col min="10" max="13" width="4.875" customWidth="1"/>
    <col min="15" max="19" width="4.875" customWidth="1"/>
  </cols>
  <sheetData>
    <row r="1" ht="15" spans="1:19">
      <c r="A1" s="193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8" t="s">
        <v>26</v>
      </c>
      <c r="Q1" s="98"/>
      <c r="R1" s="40"/>
      <c r="S1" s="40"/>
    </row>
    <row r="2" ht="28.5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2" customHeight="1" spans="1:19">
      <c r="A3" s="31" t="str">
        <f>"单位名称："&amp;"梁河县应急管理局"</f>
        <v>单位名称：梁河县应急管理局</v>
      </c>
      <c r="B3" s="31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  <c r="R3" s="40"/>
      <c r="S3" s="40"/>
    </row>
    <row r="4" ht="15" spans="1:19">
      <c r="A4" s="11" t="s">
        <v>28</v>
      </c>
      <c r="B4" s="11" t="s">
        <v>29</v>
      </c>
      <c r="C4" s="11" t="s">
        <v>30</v>
      </c>
      <c r="D4" s="194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194" t="s">
        <v>32</v>
      </c>
      <c r="P4" s="49"/>
      <c r="Q4" s="49"/>
      <c r="R4" s="49"/>
      <c r="S4" s="50"/>
    </row>
    <row r="5" ht="21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4" customHeight="1" spans="1:19">
      <c r="A6" s="75"/>
      <c r="B6" s="75"/>
      <c r="C6" s="75"/>
      <c r="D6" s="76"/>
      <c r="E6" s="76"/>
      <c r="F6" s="76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8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30" customHeight="1" spans="1:19">
      <c r="A8" s="195" t="s">
        <v>45</v>
      </c>
      <c r="B8" s="195" t="s">
        <v>46</v>
      </c>
      <c r="C8" s="23">
        <v>4842777.65</v>
      </c>
      <c r="D8" s="23">
        <v>4842777.65</v>
      </c>
      <c r="E8" s="23">
        <v>4842277.65</v>
      </c>
      <c r="F8" s="23"/>
      <c r="G8" s="23"/>
      <c r="H8" s="23"/>
      <c r="I8" s="23">
        <v>500</v>
      </c>
      <c r="J8" s="23"/>
      <c r="K8" s="23"/>
      <c r="L8" s="23"/>
      <c r="M8" s="23"/>
      <c r="N8" s="23">
        <v>500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4">
        <v>4842777.65</v>
      </c>
      <c r="D9" s="184">
        <v>4842777.65</v>
      </c>
      <c r="E9" s="184">
        <v>4842277.65</v>
      </c>
      <c r="F9" s="184"/>
      <c r="G9" s="184"/>
      <c r="H9" s="184"/>
      <c r="I9" s="184">
        <v>500</v>
      </c>
      <c r="J9" s="184"/>
      <c r="K9" s="184"/>
      <c r="L9" s="184"/>
      <c r="M9" s="184"/>
      <c r="N9" s="184">
        <v>500</v>
      </c>
      <c r="O9" s="184"/>
      <c r="P9" s="184"/>
      <c r="Q9" s="184"/>
      <c r="R9" s="184"/>
      <c r="S9" s="18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A1" sqref="A1"/>
    </sheetView>
  </sheetViews>
  <sheetFormatPr defaultColWidth="9" defaultRowHeight="13.5"/>
  <cols>
    <col min="1" max="1" width="10.625" customWidth="1"/>
    <col min="2" max="2" width="16.125" customWidth="1"/>
    <col min="3" max="5" width="13.2583333333333" customWidth="1"/>
    <col min="6" max="6" width="10.5" customWidth="1"/>
    <col min="7" max="9" width="6.125" customWidth="1"/>
    <col min="11" max="14" width="5.75833333333333" customWidth="1"/>
  </cols>
  <sheetData>
    <row r="1" spans="1:15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00" t="s">
        <v>47</v>
      </c>
      <c r="O1" s="100"/>
    </row>
    <row r="2" ht="28.5" spans="1:15">
      <c r="A2" s="187" t="str">
        <f>"2026"&amp;"年部门支出预算表"</f>
        <v>2026年部门支出预算表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ht="15" spans="1:15">
      <c r="A3" s="31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186"/>
      <c r="H3" s="186"/>
      <c r="I3" s="186"/>
      <c r="J3" s="186"/>
      <c r="K3" s="186"/>
      <c r="L3" s="186"/>
      <c r="M3" s="186"/>
      <c r="N3" s="100" t="s">
        <v>1</v>
      </c>
      <c r="O3" s="100"/>
    </row>
    <row r="4" ht="26" customHeight="1" spans="1:15">
      <c r="A4" s="188" t="s">
        <v>48</v>
      </c>
      <c r="B4" s="188" t="s">
        <v>49</v>
      </c>
      <c r="C4" s="188" t="s">
        <v>30</v>
      </c>
      <c r="D4" s="188" t="s">
        <v>34</v>
      </c>
      <c r="E4" s="188"/>
      <c r="F4" s="188"/>
      <c r="G4" s="188" t="s">
        <v>35</v>
      </c>
      <c r="H4" s="188" t="s">
        <v>36</v>
      </c>
      <c r="I4" s="188" t="s">
        <v>50</v>
      </c>
      <c r="J4" s="188" t="s">
        <v>51</v>
      </c>
      <c r="K4" s="188"/>
      <c r="L4" s="188"/>
      <c r="M4" s="188"/>
      <c r="N4" s="188"/>
      <c r="O4" s="188"/>
    </row>
    <row r="5" ht="51" customHeight="1" spans="1:15">
      <c r="A5" s="188"/>
      <c r="B5" s="188"/>
      <c r="C5" s="188"/>
      <c r="D5" s="188" t="s">
        <v>33</v>
      </c>
      <c r="E5" s="188" t="s">
        <v>52</v>
      </c>
      <c r="F5" s="188" t="s">
        <v>53</v>
      </c>
      <c r="G5" s="188"/>
      <c r="H5" s="188"/>
      <c r="I5" s="188"/>
      <c r="J5" s="188" t="s">
        <v>33</v>
      </c>
      <c r="K5" s="188" t="s">
        <v>54</v>
      </c>
      <c r="L5" s="188" t="s">
        <v>55</v>
      </c>
      <c r="M5" s="188" t="s">
        <v>56</v>
      </c>
      <c r="N5" s="188" t="s">
        <v>57</v>
      </c>
      <c r="O5" s="188" t="s">
        <v>58</v>
      </c>
    </row>
    <row r="6" ht="25" customHeight="1" spans="1:15">
      <c r="A6" s="189" t="s">
        <v>59</v>
      </c>
      <c r="B6" s="189" t="s">
        <v>60</v>
      </c>
      <c r="C6" s="189" t="s">
        <v>61</v>
      </c>
      <c r="D6" s="189" t="s">
        <v>62</v>
      </c>
      <c r="E6" s="189" t="s">
        <v>63</v>
      </c>
      <c r="F6" s="189" t="s">
        <v>64</v>
      </c>
      <c r="G6" s="189" t="s">
        <v>65</v>
      </c>
      <c r="H6" s="189" t="s">
        <v>66</v>
      </c>
      <c r="I6" s="189" t="s">
        <v>67</v>
      </c>
      <c r="J6" s="189" t="s">
        <v>68</v>
      </c>
      <c r="K6" s="189" t="s">
        <v>69</v>
      </c>
      <c r="L6" s="189" t="s">
        <v>70</v>
      </c>
      <c r="M6" s="189" t="s">
        <v>71</v>
      </c>
      <c r="N6" s="189" t="s">
        <v>72</v>
      </c>
      <c r="O6" s="189" t="s">
        <v>73</v>
      </c>
    </row>
    <row r="7" ht="30" customHeight="1" spans="1:15">
      <c r="A7" s="190" t="s">
        <v>74</v>
      </c>
      <c r="B7" s="190" t="s">
        <v>75</v>
      </c>
      <c r="C7" s="158">
        <v>12350</v>
      </c>
      <c r="D7" s="158">
        <v>12350</v>
      </c>
      <c r="E7" s="158">
        <v>12350</v>
      </c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ht="30" customHeight="1" spans="1:15">
      <c r="A8" s="191" t="s">
        <v>76</v>
      </c>
      <c r="B8" s="191" t="s">
        <v>77</v>
      </c>
      <c r="C8" s="158">
        <v>9200</v>
      </c>
      <c r="D8" s="158">
        <v>9200</v>
      </c>
      <c r="E8" s="158">
        <v>9200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ht="30" customHeight="1" spans="1:15">
      <c r="A9" s="192" t="s">
        <v>78</v>
      </c>
      <c r="B9" s="192" t="s">
        <v>79</v>
      </c>
      <c r="C9" s="158">
        <v>9200</v>
      </c>
      <c r="D9" s="158">
        <v>9200</v>
      </c>
      <c r="E9" s="158">
        <v>9200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ht="30" customHeight="1" spans="1:15">
      <c r="A10" s="191" t="s">
        <v>80</v>
      </c>
      <c r="B10" s="191" t="s">
        <v>81</v>
      </c>
      <c r="C10" s="158">
        <v>3150</v>
      </c>
      <c r="D10" s="158">
        <v>3150</v>
      </c>
      <c r="E10" s="158">
        <v>3150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30" customHeight="1" spans="1:15">
      <c r="A11" s="192" t="s">
        <v>82</v>
      </c>
      <c r="B11" s="192" t="s">
        <v>81</v>
      </c>
      <c r="C11" s="158">
        <v>3150</v>
      </c>
      <c r="D11" s="158">
        <v>3150</v>
      </c>
      <c r="E11" s="158">
        <v>3150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30" customHeight="1" spans="1:15">
      <c r="A12" s="190" t="s">
        <v>83</v>
      </c>
      <c r="B12" s="190" t="s">
        <v>84</v>
      </c>
      <c r="C12" s="158">
        <v>419852.62</v>
      </c>
      <c r="D12" s="158">
        <v>419852.62</v>
      </c>
      <c r="E12" s="158">
        <v>419852.62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30" customHeight="1" spans="1:15">
      <c r="A13" s="191" t="s">
        <v>85</v>
      </c>
      <c r="B13" s="191" t="s">
        <v>86</v>
      </c>
      <c r="C13" s="158">
        <v>413853.1</v>
      </c>
      <c r="D13" s="158">
        <v>413853.1</v>
      </c>
      <c r="E13" s="158">
        <v>413853.1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30" customHeight="1" spans="1:15">
      <c r="A14" s="192" t="s">
        <v>87</v>
      </c>
      <c r="B14" s="192" t="s">
        <v>88</v>
      </c>
      <c r="C14" s="158">
        <v>20915.5</v>
      </c>
      <c r="D14" s="158">
        <v>20915.5</v>
      </c>
      <c r="E14" s="158">
        <v>20915.5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39" customHeight="1" spans="1:15">
      <c r="A15" s="192" t="s">
        <v>89</v>
      </c>
      <c r="B15" s="192" t="s">
        <v>90</v>
      </c>
      <c r="C15" s="158">
        <v>392937.6</v>
      </c>
      <c r="D15" s="158">
        <v>392937.6</v>
      </c>
      <c r="E15" s="158">
        <v>392937.6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30" customHeight="1" spans="1:15">
      <c r="A16" s="191" t="s">
        <v>91</v>
      </c>
      <c r="B16" s="191" t="s">
        <v>92</v>
      </c>
      <c r="C16" s="158">
        <v>5999.52</v>
      </c>
      <c r="D16" s="158">
        <v>5999.52</v>
      </c>
      <c r="E16" s="158">
        <v>5999.52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30" customHeight="1" spans="1:15">
      <c r="A17" s="192" t="s">
        <v>93</v>
      </c>
      <c r="B17" s="192" t="s">
        <v>92</v>
      </c>
      <c r="C17" s="158">
        <v>5999.52</v>
      </c>
      <c r="D17" s="158">
        <v>5999.52</v>
      </c>
      <c r="E17" s="158">
        <v>5999.52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30" customHeight="1" spans="1:15">
      <c r="A18" s="190" t="s">
        <v>94</v>
      </c>
      <c r="B18" s="190" t="s">
        <v>95</v>
      </c>
      <c r="C18" s="158">
        <v>163925.04</v>
      </c>
      <c r="D18" s="158">
        <v>163925.04</v>
      </c>
      <c r="E18" s="158">
        <v>163925.04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30" customHeight="1" spans="1:15">
      <c r="A19" s="191" t="s">
        <v>96</v>
      </c>
      <c r="B19" s="191" t="s">
        <v>97</v>
      </c>
      <c r="C19" s="158">
        <v>163925.04</v>
      </c>
      <c r="D19" s="158">
        <v>163925.04</v>
      </c>
      <c r="E19" s="158">
        <v>163925.04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30" customHeight="1" spans="1:15">
      <c r="A20" s="192" t="s">
        <v>98</v>
      </c>
      <c r="B20" s="192" t="s">
        <v>99</v>
      </c>
      <c r="C20" s="158">
        <v>104176.8</v>
      </c>
      <c r="D20" s="158">
        <v>104176.8</v>
      </c>
      <c r="E20" s="158">
        <v>104176.8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30" customHeight="1" spans="1:15">
      <c r="A21" s="192" t="s">
        <v>100</v>
      </c>
      <c r="B21" s="192" t="s">
        <v>101</v>
      </c>
      <c r="C21" s="158">
        <v>43174.8</v>
      </c>
      <c r="D21" s="158">
        <v>43174.8</v>
      </c>
      <c r="E21" s="158">
        <v>43174.8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30" customHeight="1" spans="1:15">
      <c r="A22" s="192" t="s">
        <v>102</v>
      </c>
      <c r="B22" s="192" t="s">
        <v>103</v>
      </c>
      <c r="C22" s="158">
        <v>16573.44</v>
      </c>
      <c r="D22" s="158">
        <v>16573.44</v>
      </c>
      <c r="E22" s="158">
        <v>16573.44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30" customHeight="1" spans="1:15">
      <c r="A23" s="190" t="s">
        <v>104</v>
      </c>
      <c r="B23" s="190" t="s">
        <v>105</v>
      </c>
      <c r="C23" s="158">
        <v>294703.2</v>
      </c>
      <c r="D23" s="158">
        <v>294703.2</v>
      </c>
      <c r="E23" s="158">
        <v>294703.2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30" customHeight="1" spans="1:15">
      <c r="A24" s="191" t="s">
        <v>106</v>
      </c>
      <c r="B24" s="191" t="s">
        <v>107</v>
      </c>
      <c r="C24" s="158">
        <v>294703.2</v>
      </c>
      <c r="D24" s="158">
        <v>294703.2</v>
      </c>
      <c r="E24" s="158">
        <v>294703.2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30" customHeight="1" spans="1:15">
      <c r="A25" s="192" t="s">
        <v>108</v>
      </c>
      <c r="B25" s="192" t="s">
        <v>109</v>
      </c>
      <c r="C25" s="158">
        <v>294703.2</v>
      </c>
      <c r="D25" s="158">
        <v>294703.2</v>
      </c>
      <c r="E25" s="158">
        <v>294703.2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30" customHeight="1" spans="1:15">
      <c r="A26" s="190" t="s">
        <v>110</v>
      </c>
      <c r="B26" s="190" t="s">
        <v>111</v>
      </c>
      <c r="C26" s="158">
        <v>3951946.79</v>
      </c>
      <c r="D26" s="158">
        <v>3951446.79</v>
      </c>
      <c r="E26" s="158">
        <v>3081446.79</v>
      </c>
      <c r="F26" s="158">
        <v>870000</v>
      </c>
      <c r="G26" s="158"/>
      <c r="H26" s="158"/>
      <c r="I26" s="158"/>
      <c r="J26" s="158">
        <v>500</v>
      </c>
      <c r="K26" s="158"/>
      <c r="L26" s="158"/>
      <c r="M26" s="158"/>
      <c r="N26" s="158"/>
      <c r="O26" s="158">
        <v>500</v>
      </c>
    </row>
    <row r="27" ht="30" customHeight="1" spans="1:15">
      <c r="A27" s="191" t="s">
        <v>112</v>
      </c>
      <c r="B27" s="191" t="s">
        <v>113</v>
      </c>
      <c r="C27" s="158">
        <v>3701946.79</v>
      </c>
      <c r="D27" s="158">
        <v>3701446.79</v>
      </c>
      <c r="E27" s="158">
        <v>3081446.79</v>
      </c>
      <c r="F27" s="158">
        <v>620000</v>
      </c>
      <c r="G27" s="158"/>
      <c r="H27" s="158"/>
      <c r="I27" s="158"/>
      <c r="J27" s="158">
        <v>500</v>
      </c>
      <c r="K27" s="158"/>
      <c r="L27" s="158"/>
      <c r="M27" s="158"/>
      <c r="N27" s="158"/>
      <c r="O27" s="158">
        <v>500</v>
      </c>
    </row>
    <row r="28" ht="30" customHeight="1" spans="1:15">
      <c r="A28" s="192" t="s">
        <v>114</v>
      </c>
      <c r="B28" s="192" t="s">
        <v>115</v>
      </c>
      <c r="C28" s="158">
        <v>2116601.19</v>
      </c>
      <c r="D28" s="158">
        <v>2116101.19</v>
      </c>
      <c r="E28" s="158">
        <v>2116101.19</v>
      </c>
      <c r="F28" s="158"/>
      <c r="G28" s="158"/>
      <c r="H28" s="158"/>
      <c r="I28" s="158"/>
      <c r="J28" s="158">
        <v>500</v>
      </c>
      <c r="K28" s="158"/>
      <c r="L28" s="158"/>
      <c r="M28" s="158"/>
      <c r="N28" s="158"/>
      <c r="O28" s="158">
        <v>500</v>
      </c>
    </row>
    <row r="29" ht="30" customHeight="1" spans="1:15">
      <c r="A29" s="192" t="s">
        <v>116</v>
      </c>
      <c r="B29" s="192" t="s">
        <v>117</v>
      </c>
      <c r="C29" s="158">
        <v>247500</v>
      </c>
      <c r="D29" s="158">
        <v>247500</v>
      </c>
      <c r="E29" s="158"/>
      <c r="F29" s="158">
        <v>247500</v>
      </c>
      <c r="G29" s="158"/>
      <c r="H29" s="158"/>
      <c r="I29" s="158"/>
      <c r="J29" s="158"/>
      <c r="K29" s="158"/>
      <c r="L29" s="158"/>
      <c r="M29" s="158"/>
      <c r="N29" s="158"/>
      <c r="O29" s="158"/>
    </row>
    <row r="30" ht="30" customHeight="1" spans="1:15">
      <c r="A30" s="192" t="s">
        <v>118</v>
      </c>
      <c r="B30" s="192" t="s">
        <v>119</v>
      </c>
      <c r="C30" s="158">
        <v>40000</v>
      </c>
      <c r="D30" s="158">
        <v>40000</v>
      </c>
      <c r="E30" s="158"/>
      <c r="F30" s="158">
        <v>40000</v>
      </c>
      <c r="G30" s="158"/>
      <c r="H30" s="158"/>
      <c r="I30" s="158"/>
      <c r="J30" s="158"/>
      <c r="K30" s="158"/>
      <c r="L30" s="158"/>
      <c r="M30" s="158"/>
      <c r="N30" s="158"/>
      <c r="O30" s="158"/>
    </row>
    <row r="31" ht="30" customHeight="1" spans="1:15">
      <c r="A31" s="192" t="s">
        <v>120</v>
      </c>
      <c r="B31" s="192" t="s">
        <v>121</v>
      </c>
      <c r="C31" s="158">
        <v>744839.6</v>
      </c>
      <c r="D31" s="158">
        <v>744839.6</v>
      </c>
      <c r="E31" s="158">
        <v>744839.6</v>
      </c>
      <c r="F31" s="158"/>
      <c r="G31" s="158"/>
      <c r="H31" s="158"/>
      <c r="I31" s="158"/>
      <c r="J31" s="158"/>
      <c r="K31" s="158"/>
      <c r="L31" s="158"/>
      <c r="M31" s="158"/>
      <c r="N31" s="158"/>
      <c r="O31" s="158"/>
    </row>
    <row r="32" ht="30" customHeight="1" spans="1:15">
      <c r="A32" s="192" t="s">
        <v>122</v>
      </c>
      <c r="B32" s="192" t="s">
        <v>123</v>
      </c>
      <c r="C32" s="158">
        <v>553006</v>
      </c>
      <c r="D32" s="158">
        <v>553006</v>
      </c>
      <c r="E32" s="158">
        <v>220506</v>
      </c>
      <c r="F32" s="158">
        <v>332500</v>
      </c>
      <c r="G32" s="158"/>
      <c r="H32" s="158"/>
      <c r="I32" s="158"/>
      <c r="J32" s="158"/>
      <c r="K32" s="158"/>
      <c r="L32" s="158"/>
      <c r="M32" s="158"/>
      <c r="N32" s="158"/>
      <c r="O32" s="158"/>
    </row>
    <row r="33" ht="30" customHeight="1" spans="1:15">
      <c r="A33" s="191" t="s">
        <v>124</v>
      </c>
      <c r="B33" s="191" t="s">
        <v>125</v>
      </c>
      <c r="C33" s="158">
        <v>100000</v>
      </c>
      <c r="D33" s="158">
        <v>100000</v>
      </c>
      <c r="E33" s="158"/>
      <c r="F33" s="158">
        <v>100000</v>
      </c>
      <c r="G33" s="158"/>
      <c r="H33" s="158"/>
      <c r="I33" s="158"/>
      <c r="J33" s="158"/>
      <c r="K33" s="158"/>
      <c r="L33" s="158"/>
      <c r="M33" s="158"/>
      <c r="N33" s="158"/>
      <c r="O33" s="158"/>
    </row>
    <row r="34" ht="30" customHeight="1" spans="1:15">
      <c r="A34" s="192" t="s">
        <v>126</v>
      </c>
      <c r="B34" s="192" t="s">
        <v>127</v>
      </c>
      <c r="C34" s="158">
        <v>100000</v>
      </c>
      <c r="D34" s="158">
        <v>100000</v>
      </c>
      <c r="E34" s="158"/>
      <c r="F34" s="158">
        <v>100000</v>
      </c>
      <c r="G34" s="158"/>
      <c r="H34" s="158"/>
      <c r="I34" s="158"/>
      <c r="J34" s="158"/>
      <c r="K34" s="158"/>
      <c r="L34" s="158"/>
      <c r="M34" s="158"/>
      <c r="N34" s="158"/>
      <c r="O34" s="158"/>
    </row>
    <row r="35" ht="30" customHeight="1" spans="1:15">
      <c r="A35" s="191" t="s">
        <v>128</v>
      </c>
      <c r="B35" s="191" t="s">
        <v>129</v>
      </c>
      <c r="C35" s="158">
        <v>150000</v>
      </c>
      <c r="D35" s="158">
        <v>150000</v>
      </c>
      <c r="E35" s="158"/>
      <c r="F35" s="158">
        <v>150000</v>
      </c>
      <c r="G35" s="158"/>
      <c r="H35" s="158"/>
      <c r="I35" s="158"/>
      <c r="J35" s="158"/>
      <c r="K35" s="158"/>
      <c r="L35" s="158"/>
      <c r="M35" s="158"/>
      <c r="N35" s="158"/>
      <c r="O35" s="158"/>
    </row>
    <row r="36" ht="30" customHeight="1" spans="1:15">
      <c r="A36" s="192" t="s">
        <v>130</v>
      </c>
      <c r="B36" s="192" t="s">
        <v>129</v>
      </c>
      <c r="C36" s="158">
        <v>150000</v>
      </c>
      <c r="D36" s="158">
        <v>150000</v>
      </c>
      <c r="E36" s="158"/>
      <c r="F36" s="158">
        <v>150000</v>
      </c>
      <c r="G36" s="158"/>
      <c r="H36" s="158"/>
      <c r="I36" s="158"/>
      <c r="J36" s="158"/>
      <c r="K36" s="158"/>
      <c r="L36" s="158"/>
      <c r="M36" s="158"/>
      <c r="N36" s="158"/>
      <c r="O36" s="158"/>
    </row>
    <row r="37" ht="30" customHeight="1" spans="1:15">
      <c r="A37" s="189" t="s">
        <v>30</v>
      </c>
      <c r="B37" s="189"/>
      <c r="C37" s="158">
        <v>4842777.65</v>
      </c>
      <c r="D37" s="158">
        <v>4842277.65</v>
      </c>
      <c r="E37" s="158">
        <v>3972277.65</v>
      </c>
      <c r="F37" s="158">
        <v>870000</v>
      </c>
      <c r="G37" s="158"/>
      <c r="H37" s="158"/>
      <c r="I37" s="158"/>
      <c r="J37" s="158">
        <v>500</v>
      </c>
      <c r="K37" s="158"/>
      <c r="L37" s="158"/>
      <c r="M37" s="158"/>
      <c r="N37" s="158"/>
      <c r="O37" s="158">
        <v>500</v>
      </c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1" sqref="A1"/>
    </sheetView>
  </sheetViews>
  <sheetFormatPr defaultColWidth="9" defaultRowHeight="13.5" outlineLevelCol="3"/>
  <cols>
    <col min="1" max="1" width="32.625" customWidth="1"/>
    <col min="2" max="2" width="23.875" customWidth="1"/>
    <col min="3" max="4" width="32.625" customWidth="1"/>
  </cols>
  <sheetData>
    <row r="1" spans="1:4">
      <c r="A1" s="177"/>
      <c r="B1" s="177"/>
      <c r="C1" s="177"/>
      <c r="D1" s="98" t="s">
        <v>131</v>
      </c>
    </row>
    <row r="2" ht="25.5" spans="1:4">
      <c r="A2" s="178" t="str">
        <f>"2026"&amp;"年部门财政拨款收支预算总表"</f>
        <v>2026年部门财政拨款收支预算总表</v>
      </c>
      <c r="B2" s="178"/>
      <c r="C2" s="178"/>
      <c r="D2" s="178"/>
    </row>
    <row r="3" ht="20" customHeight="1" spans="1:4">
      <c r="A3" s="31" t="str">
        <f>"单位名称："&amp;"梁河县应急管理局"</f>
        <v>单位名称：梁河县应急管理局</v>
      </c>
      <c r="B3" s="179"/>
      <c r="C3" s="179"/>
      <c r="D3" s="99" t="s">
        <v>1</v>
      </c>
    </row>
    <row r="4" ht="20" customHeight="1" spans="1:4">
      <c r="A4" s="12" t="s">
        <v>132</v>
      </c>
      <c r="B4" s="14"/>
      <c r="C4" s="12" t="s">
        <v>133</v>
      </c>
      <c r="D4" s="14"/>
    </row>
    <row r="5" ht="20" customHeight="1" spans="1:4">
      <c r="A5" s="137" t="s">
        <v>134</v>
      </c>
      <c r="B5" s="11" t="s">
        <v>5</v>
      </c>
      <c r="C5" s="137" t="s">
        <v>135</v>
      </c>
      <c r="D5" s="11" t="s">
        <v>5</v>
      </c>
    </row>
    <row r="6" ht="20" customHeight="1" spans="1:4">
      <c r="A6" s="75"/>
      <c r="B6" s="18"/>
      <c r="C6" s="75"/>
      <c r="D6" s="18"/>
    </row>
    <row r="7" ht="24" customHeight="1" spans="1:4">
      <c r="A7" s="180" t="s">
        <v>136</v>
      </c>
      <c r="B7" s="23">
        <v>4842277.65</v>
      </c>
      <c r="C7" s="180" t="s">
        <v>137</v>
      </c>
      <c r="D7" s="23">
        <v>4842277.65</v>
      </c>
    </row>
    <row r="8" ht="24" customHeight="1" spans="1:4">
      <c r="A8" s="94" t="s">
        <v>138</v>
      </c>
      <c r="B8" s="23">
        <v>4842277.65</v>
      </c>
      <c r="C8" s="181" t="str">
        <f>"（"&amp;"一"&amp;"）"&amp;"一般公共服务支出"</f>
        <v>（一）一般公共服务支出</v>
      </c>
      <c r="D8" s="23">
        <v>12350</v>
      </c>
    </row>
    <row r="9" ht="24" customHeight="1" spans="1:4">
      <c r="A9" s="182" t="s">
        <v>139</v>
      </c>
      <c r="B9" s="23"/>
      <c r="C9" s="181" t="str">
        <f>"（"&amp;"二"&amp;"）"&amp;"社会保障和就业支出"</f>
        <v>（二）社会保障和就业支出</v>
      </c>
      <c r="D9" s="23">
        <v>419852.62</v>
      </c>
    </row>
    <row r="10" ht="24" customHeight="1" spans="1:4">
      <c r="A10" s="182" t="s">
        <v>140</v>
      </c>
      <c r="B10" s="23"/>
      <c r="C10" s="181" t="str">
        <f>"（"&amp;"三"&amp;"）"&amp;"卫生健康支出"</f>
        <v>（三）卫生健康支出</v>
      </c>
      <c r="D10" s="23">
        <v>163925.04</v>
      </c>
    </row>
    <row r="11" ht="24" customHeight="1" spans="1:4">
      <c r="A11" s="182" t="s">
        <v>141</v>
      </c>
      <c r="B11" s="23"/>
      <c r="C11" s="181" t="str">
        <f>"（"&amp;"四"&amp;"）"&amp;"住房保障支出"</f>
        <v>（四）住房保障支出</v>
      </c>
      <c r="D11" s="23">
        <v>294703.2</v>
      </c>
    </row>
    <row r="12" ht="24" customHeight="1" spans="1:4">
      <c r="A12" s="182" t="s">
        <v>138</v>
      </c>
      <c r="B12" s="23"/>
      <c r="C12" s="181" t="str">
        <f>"（"&amp;"五"&amp;"）"&amp;"灾害防治及应急管理支出"</f>
        <v>（五）灾害防治及应急管理支出</v>
      </c>
      <c r="D12" s="23">
        <v>3951446.79</v>
      </c>
    </row>
    <row r="13" ht="24" customHeight="1" spans="1:4">
      <c r="A13" s="182" t="s">
        <v>139</v>
      </c>
      <c r="B13" s="23"/>
      <c r="C13" s="181"/>
      <c r="D13" s="23"/>
    </row>
    <row r="14" ht="24" customHeight="1" spans="1:4">
      <c r="A14" s="182" t="s">
        <v>140</v>
      </c>
      <c r="B14" s="23"/>
      <c r="C14" s="181"/>
      <c r="D14" s="23"/>
    </row>
    <row r="15" ht="24" customHeight="1" spans="1:4">
      <c r="A15" s="183"/>
      <c r="B15" s="23"/>
      <c r="C15" s="181"/>
      <c r="D15" s="23"/>
    </row>
    <row r="16" ht="24" customHeight="1" spans="1:4">
      <c r="A16" s="183"/>
      <c r="B16" s="23"/>
      <c r="C16" s="181"/>
      <c r="D16" s="23"/>
    </row>
    <row r="17" ht="24" customHeight="1" spans="1:4">
      <c r="A17" s="183"/>
      <c r="B17" s="23"/>
      <c r="C17" s="181"/>
      <c r="D17" s="23"/>
    </row>
    <row r="18" ht="24" customHeight="1" spans="1:4">
      <c r="A18" s="183"/>
      <c r="B18" s="23"/>
      <c r="C18" s="181"/>
      <c r="D18" s="23"/>
    </row>
    <row r="19" ht="24" customHeight="1" spans="1:4">
      <c r="A19" s="183"/>
      <c r="B19" s="23"/>
      <c r="C19" s="181"/>
      <c r="D19" s="23"/>
    </row>
    <row r="20" ht="24" customHeight="1" spans="1:4">
      <c r="A20" s="94"/>
      <c r="B20" s="23"/>
      <c r="C20" s="181"/>
      <c r="D20" s="23"/>
    </row>
    <row r="21" ht="24" customHeight="1" spans="1:4">
      <c r="A21" s="94"/>
      <c r="B21" s="23"/>
      <c r="C21" s="94"/>
      <c r="D21" s="23"/>
    </row>
    <row r="22" ht="24" customHeight="1" spans="1:4">
      <c r="A22" s="94"/>
      <c r="B22" s="23"/>
      <c r="C22" s="94"/>
      <c r="D22" s="23"/>
    </row>
    <row r="23" ht="24" customHeight="1" spans="1:4">
      <c r="A23" s="94"/>
      <c r="B23" s="23"/>
      <c r="C23" s="94"/>
      <c r="D23" s="23"/>
    </row>
    <row r="24" ht="24" customHeight="1" spans="1:4">
      <c r="A24" s="94"/>
      <c r="B24" s="23"/>
      <c r="C24" s="94"/>
      <c r="D24" s="23"/>
    </row>
    <row r="25" ht="24" customHeight="1" spans="1:4">
      <c r="A25" s="94"/>
      <c r="B25" s="23"/>
      <c r="C25" s="94"/>
      <c r="D25" s="23"/>
    </row>
    <row r="26" ht="24" customHeight="1" spans="1:4">
      <c r="A26" s="181"/>
      <c r="B26" s="23"/>
      <c r="C26" s="94"/>
      <c r="D26" s="23"/>
    </row>
    <row r="27" ht="24" customHeight="1" spans="1:4">
      <c r="A27" s="94"/>
      <c r="B27" s="23"/>
      <c r="C27" s="94"/>
      <c r="D27" s="23"/>
    </row>
    <row r="28" ht="24" customHeight="1" spans="1:4">
      <c r="A28" s="94"/>
      <c r="B28" s="23"/>
      <c r="C28" s="182"/>
      <c r="D28" s="23"/>
    </row>
    <row r="29" ht="24" customHeight="1" spans="1:4">
      <c r="A29" s="94"/>
      <c r="B29" s="23"/>
      <c r="C29" s="94"/>
      <c r="D29" s="23"/>
    </row>
    <row r="30" ht="24" customHeight="1" spans="1:4">
      <c r="A30" s="181"/>
      <c r="B30" s="23"/>
      <c r="C30" s="94"/>
      <c r="D30" s="23"/>
    </row>
    <row r="31" ht="24" customHeight="1" spans="1:4">
      <c r="A31" s="181"/>
      <c r="B31" s="23"/>
      <c r="C31" s="94"/>
      <c r="D31" s="23"/>
    </row>
    <row r="32" ht="24" customHeight="1" spans="1:4">
      <c r="A32" s="181"/>
      <c r="B32" s="23"/>
      <c r="C32" s="182"/>
      <c r="D32" s="23"/>
    </row>
    <row r="33" ht="24" customHeight="1" spans="1:4">
      <c r="A33" s="181"/>
      <c r="B33" s="23"/>
      <c r="C33" s="182"/>
      <c r="D33" s="23"/>
    </row>
    <row r="34" ht="24" customHeight="1" spans="1:4">
      <c r="A34" s="181"/>
      <c r="B34" s="184"/>
      <c r="C34" s="94"/>
      <c r="D34" s="184"/>
    </row>
    <row r="35" ht="24" customHeight="1" spans="1:4">
      <c r="A35" s="181"/>
      <c r="B35" s="23"/>
      <c r="C35" s="94" t="s">
        <v>142</v>
      </c>
      <c r="D35" s="23"/>
    </row>
    <row r="36" ht="24" customHeight="1" spans="1:4">
      <c r="A36" s="185" t="s">
        <v>24</v>
      </c>
      <c r="B36" s="23">
        <v>4842277.65</v>
      </c>
      <c r="C36" s="185" t="s">
        <v>25</v>
      </c>
      <c r="D36" s="23">
        <v>4842277.65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"/>
    </sheetView>
  </sheetViews>
  <sheetFormatPr defaultColWidth="9" defaultRowHeight="13.5" outlineLevelCol="6"/>
  <cols>
    <col min="1" max="1" width="18.125" customWidth="1"/>
    <col min="2" max="2" width="27.25" customWidth="1"/>
    <col min="3" max="7" width="17.875" customWidth="1"/>
  </cols>
  <sheetData>
    <row r="1" spans="1:7">
      <c r="A1" s="147"/>
      <c r="B1" s="147"/>
      <c r="C1" s="147"/>
      <c r="D1" s="147"/>
      <c r="E1" s="147"/>
      <c r="F1" s="147"/>
      <c r="G1" s="151" t="s">
        <v>143</v>
      </c>
    </row>
    <row r="2" ht="25.5" spans="1:7">
      <c r="A2" s="170" t="str">
        <f>"2026"&amp;"年一般公共预算支出预算表（按功能科目分类）"</f>
        <v>2026年一般公共预算支出预算表（按功能科目分类）</v>
      </c>
      <c r="B2" s="170"/>
      <c r="C2" s="170"/>
      <c r="D2" s="170"/>
      <c r="E2" s="170"/>
      <c r="F2" s="170"/>
      <c r="G2" s="170"/>
    </row>
    <row r="3" ht="25" customHeight="1" spans="1:7">
      <c r="A3" s="171" t="str">
        <f>"单位名称："&amp;"梁河县应急管理局"</f>
        <v>单位名称：梁河县应急管理局</v>
      </c>
      <c r="B3" s="171"/>
      <c r="C3" s="147"/>
      <c r="D3" s="147"/>
      <c r="E3" s="147"/>
      <c r="F3" s="147"/>
      <c r="G3" s="151" t="s">
        <v>1</v>
      </c>
    </row>
    <row r="4" ht="30" customHeight="1" spans="1:7">
      <c r="A4" s="172" t="s">
        <v>144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30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145</v>
      </c>
      <c r="F5" s="172" t="s">
        <v>146</v>
      </c>
      <c r="G5" s="172"/>
    </row>
    <row r="6" ht="30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30" customHeight="1" spans="1:7">
      <c r="A7" s="173" t="s">
        <v>74</v>
      </c>
      <c r="B7" s="173" t="s">
        <v>75</v>
      </c>
      <c r="C7" s="174">
        <v>12350</v>
      </c>
      <c r="D7" s="174">
        <v>12350</v>
      </c>
      <c r="E7" s="174"/>
      <c r="F7" s="174">
        <v>12350</v>
      </c>
      <c r="G7" s="174"/>
    </row>
    <row r="8" ht="30" customHeight="1" spans="1:7">
      <c r="A8" s="175" t="s">
        <v>76</v>
      </c>
      <c r="B8" s="175" t="s">
        <v>77</v>
      </c>
      <c r="C8" s="174">
        <v>9200</v>
      </c>
      <c r="D8" s="174">
        <v>9200</v>
      </c>
      <c r="E8" s="174"/>
      <c r="F8" s="174">
        <v>9200</v>
      </c>
      <c r="G8" s="174"/>
    </row>
    <row r="9" ht="30" customHeight="1" spans="1:7">
      <c r="A9" s="176" t="s">
        <v>78</v>
      </c>
      <c r="B9" s="176" t="s">
        <v>79</v>
      </c>
      <c r="C9" s="174">
        <v>9200</v>
      </c>
      <c r="D9" s="174">
        <v>9200</v>
      </c>
      <c r="E9" s="174"/>
      <c r="F9" s="174">
        <v>9200</v>
      </c>
      <c r="G9" s="174"/>
    </row>
    <row r="10" ht="30" customHeight="1" spans="1:7">
      <c r="A10" s="175" t="s">
        <v>80</v>
      </c>
      <c r="B10" s="175" t="s">
        <v>81</v>
      </c>
      <c r="C10" s="174">
        <v>3150</v>
      </c>
      <c r="D10" s="174">
        <v>3150</v>
      </c>
      <c r="E10" s="174"/>
      <c r="F10" s="174">
        <v>3150</v>
      </c>
      <c r="G10" s="174"/>
    </row>
    <row r="11" ht="30" customHeight="1" spans="1:7">
      <c r="A11" s="176" t="s">
        <v>82</v>
      </c>
      <c r="B11" s="176" t="s">
        <v>81</v>
      </c>
      <c r="C11" s="174">
        <v>3150</v>
      </c>
      <c r="D11" s="174">
        <v>3150</v>
      </c>
      <c r="E11" s="174"/>
      <c r="F11" s="174">
        <v>3150</v>
      </c>
      <c r="G11" s="174"/>
    </row>
    <row r="12" ht="30" customHeight="1" spans="1:7">
      <c r="A12" s="173" t="s">
        <v>83</v>
      </c>
      <c r="B12" s="173" t="s">
        <v>84</v>
      </c>
      <c r="C12" s="174">
        <v>419852.62</v>
      </c>
      <c r="D12" s="174">
        <v>419852.62</v>
      </c>
      <c r="E12" s="174">
        <v>416852.62</v>
      </c>
      <c r="F12" s="174">
        <v>3000</v>
      </c>
      <c r="G12" s="174"/>
    </row>
    <row r="13" ht="30" customHeight="1" spans="1:7">
      <c r="A13" s="175" t="s">
        <v>85</v>
      </c>
      <c r="B13" s="175" t="s">
        <v>86</v>
      </c>
      <c r="C13" s="174">
        <v>413853.1</v>
      </c>
      <c r="D13" s="174">
        <v>413853.1</v>
      </c>
      <c r="E13" s="174">
        <v>410853.1</v>
      </c>
      <c r="F13" s="174">
        <v>3000</v>
      </c>
      <c r="G13" s="174"/>
    </row>
    <row r="14" ht="30" customHeight="1" spans="1:7">
      <c r="A14" s="176" t="s">
        <v>87</v>
      </c>
      <c r="B14" s="176" t="s">
        <v>88</v>
      </c>
      <c r="C14" s="174">
        <v>20915.5</v>
      </c>
      <c r="D14" s="174">
        <v>20915.5</v>
      </c>
      <c r="E14" s="174">
        <v>17915.5</v>
      </c>
      <c r="F14" s="174">
        <v>3000</v>
      </c>
      <c r="G14" s="174"/>
    </row>
    <row r="15" ht="30" customHeight="1" spans="1:7">
      <c r="A15" s="176" t="s">
        <v>89</v>
      </c>
      <c r="B15" s="176" t="s">
        <v>90</v>
      </c>
      <c r="C15" s="174">
        <v>392937.6</v>
      </c>
      <c r="D15" s="174">
        <v>392937.6</v>
      </c>
      <c r="E15" s="174">
        <v>392937.6</v>
      </c>
      <c r="F15" s="174"/>
      <c r="G15" s="174"/>
    </row>
    <row r="16" ht="30" customHeight="1" spans="1:7">
      <c r="A16" s="175" t="s">
        <v>91</v>
      </c>
      <c r="B16" s="175" t="s">
        <v>92</v>
      </c>
      <c r="C16" s="174">
        <v>5999.52</v>
      </c>
      <c r="D16" s="174">
        <v>5999.52</v>
      </c>
      <c r="E16" s="174">
        <v>5999.52</v>
      </c>
      <c r="F16" s="174"/>
      <c r="G16" s="174"/>
    </row>
    <row r="17" ht="30" customHeight="1" spans="1:7">
      <c r="A17" s="176" t="s">
        <v>93</v>
      </c>
      <c r="B17" s="176" t="s">
        <v>92</v>
      </c>
      <c r="C17" s="174">
        <v>5999.52</v>
      </c>
      <c r="D17" s="174">
        <v>5999.52</v>
      </c>
      <c r="E17" s="174">
        <v>5999.52</v>
      </c>
      <c r="F17" s="174"/>
      <c r="G17" s="174"/>
    </row>
    <row r="18" ht="30" customHeight="1" spans="1:7">
      <c r="A18" s="173" t="s">
        <v>94</v>
      </c>
      <c r="B18" s="173" t="s">
        <v>95</v>
      </c>
      <c r="C18" s="174">
        <v>163925.04</v>
      </c>
      <c r="D18" s="174">
        <v>163925.04</v>
      </c>
      <c r="E18" s="174">
        <v>163925.04</v>
      </c>
      <c r="F18" s="174"/>
      <c r="G18" s="174"/>
    </row>
    <row r="19" ht="30" customHeight="1" spans="1:7">
      <c r="A19" s="175" t="s">
        <v>96</v>
      </c>
      <c r="B19" s="175" t="s">
        <v>97</v>
      </c>
      <c r="C19" s="174">
        <v>163925.04</v>
      </c>
      <c r="D19" s="174">
        <v>163925.04</v>
      </c>
      <c r="E19" s="174">
        <v>163925.04</v>
      </c>
      <c r="F19" s="174"/>
      <c r="G19" s="174"/>
    </row>
    <row r="20" ht="30" customHeight="1" spans="1:7">
      <c r="A20" s="176" t="s">
        <v>98</v>
      </c>
      <c r="B20" s="176" t="s">
        <v>99</v>
      </c>
      <c r="C20" s="174">
        <v>104176.8</v>
      </c>
      <c r="D20" s="174">
        <v>104176.8</v>
      </c>
      <c r="E20" s="174">
        <v>104176.8</v>
      </c>
      <c r="F20" s="174"/>
      <c r="G20" s="174"/>
    </row>
    <row r="21" ht="30" customHeight="1" spans="1:7">
      <c r="A21" s="176" t="s">
        <v>100</v>
      </c>
      <c r="B21" s="176" t="s">
        <v>101</v>
      </c>
      <c r="C21" s="174">
        <v>43174.8</v>
      </c>
      <c r="D21" s="174">
        <v>43174.8</v>
      </c>
      <c r="E21" s="174">
        <v>43174.8</v>
      </c>
      <c r="F21" s="174"/>
      <c r="G21" s="174"/>
    </row>
    <row r="22" ht="30" customHeight="1" spans="1:7">
      <c r="A22" s="176" t="s">
        <v>102</v>
      </c>
      <c r="B22" s="176" t="s">
        <v>103</v>
      </c>
      <c r="C22" s="174">
        <v>16573.44</v>
      </c>
      <c r="D22" s="174">
        <v>16573.44</v>
      </c>
      <c r="E22" s="174">
        <v>16573.44</v>
      </c>
      <c r="F22" s="174"/>
      <c r="G22" s="174"/>
    </row>
    <row r="23" ht="30" customHeight="1" spans="1:7">
      <c r="A23" s="173" t="s">
        <v>104</v>
      </c>
      <c r="B23" s="173" t="s">
        <v>105</v>
      </c>
      <c r="C23" s="174">
        <v>294703.2</v>
      </c>
      <c r="D23" s="174">
        <v>294703.2</v>
      </c>
      <c r="E23" s="174">
        <v>294703.2</v>
      </c>
      <c r="F23" s="174"/>
      <c r="G23" s="174"/>
    </row>
    <row r="24" ht="30" customHeight="1" spans="1:7">
      <c r="A24" s="175" t="s">
        <v>106</v>
      </c>
      <c r="B24" s="175" t="s">
        <v>107</v>
      </c>
      <c r="C24" s="174">
        <v>294703.2</v>
      </c>
      <c r="D24" s="174">
        <v>294703.2</v>
      </c>
      <c r="E24" s="174">
        <v>294703.2</v>
      </c>
      <c r="F24" s="174"/>
      <c r="G24" s="174"/>
    </row>
    <row r="25" ht="30" customHeight="1" spans="1:7">
      <c r="A25" s="176" t="s">
        <v>108</v>
      </c>
      <c r="B25" s="176" t="s">
        <v>109</v>
      </c>
      <c r="C25" s="174">
        <v>294703.2</v>
      </c>
      <c r="D25" s="174">
        <v>294703.2</v>
      </c>
      <c r="E25" s="174">
        <v>294703.2</v>
      </c>
      <c r="F25" s="174"/>
      <c r="G25" s="174"/>
    </row>
    <row r="26" ht="30" customHeight="1" spans="1:7">
      <c r="A26" s="173" t="s">
        <v>110</v>
      </c>
      <c r="B26" s="173" t="s">
        <v>111</v>
      </c>
      <c r="C26" s="174">
        <v>3951446.79</v>
      </c>
      <c r="D26" s="174">
        <v>3081446.79</v>
      </c>
      <c r="E26" s="174">
        <v>2589414.59</v>
      </c>
      <c r="F26" s="174">
        <v>492032.2</v>
      </c>
      <c r="G26" s="174">
        <v>870000</v>
      </c>
    </row>
    <row r="27" ht="30" customHeight="1" spans="1:7">
      <c r="A27" s="175" t="s">
        <v>112</v>
      </c>
      <c r="B27" s="175" t="s">
        <v>113</v>
      </c>
      <c r="C27" s="174">
        <v>3701446.79</v>
      </c>
      <c r="D27" s="174">
        <v>3081446.79</v>
      </c>
      <c r="E27" s="174">
        <v>2589414.59</v>
      </c>
      <c r="F27" s="174">
        <v>492032.2</v>
      </c>
      <c r="G27" s="174">
        <v>620000</v>
      </c>
    </row>
    <row r="28" ht="30" customHeight="1" spans="1:7">
      <c r="A28" s="176" t="s">
        <v>114</v>
      </c>
      <c r="B28" s="176" t="s">
        <v>115</v>
      </c>
      <c r="C28" s="174">
        <v>2116101.19</v>
      </c>
      <c r="D28" s="174">
        <v>2116101.19</v>
      </c>
      <c r="E28" s="174">
        <v>1889766.59</v>
      </c>
      <c r="F28" s="174">
        <v>226334.6</v>
      </c>
      <c r="G28" s="174"/>
    </row>
    <row r="29" ht="30" customHeight="1" spans="1:7">
      <c r="A29" s="176" t="s">
        <v>116</v>
      </c>
      <c r="B29" s="176" t="s">
        <v>117</v>
      </c>
      <c r="C29" s="174">
        <v>247500</v>
      </c>
      <c r="D29" s="174"/>
      <c r="E29" s="174"/>
      <c r="F29" s="174"/>
      <c r="G29" s="174">
        <v>247500</v>
      </c>
    </row>
    <row r="30" ht="30" customHeight="1" spans="1:7">
      <c r="A30" s="176" t="s">
        <v>118</v>
      </c>
      <c r="B30" s="176" t="s">
        <v>119</v>
      </c>
      <c r="C30" s="174">
        <v>40000</v>
      </c>
      <c r="D30" s="174"/>
      <c r="E30" s="174"/>
      <c r="F30" s="174"/>
      <c r="G30" s="174">
        <v>40000</v>
      </c>
    </row>
    <row r="31" ht="30" customHeight="1" spans="1:7">
      <c r="A31" s="176" t="s">
        <v>120</v>
      </c>
      <c r="B31" s="176" t="s">
        <v>121</v>
      </c>
      <c r="C31" s="174">
        <v>744839.6</v>
      </c>
      <c r="D31" s="174">
        <v>744839.6</v>
      </c>
      <c r="E31" s="174">
        <v>699648</v>
      </c>
      <c r="F31" s="174">
        <v>45191.6</v>
      </c>
      <c r="G31" s="174"/>
    </row>
    <row r="32" ht="30" customHeight="1" spans="1:7">
      <c r="A32" s="176" t="s">
        <v>122</v>
      </c>
      <c r="B32" s="176" t="s">
        <v>123</v>
      </c>
      <c r="C32" s="174">
        <v>553006</v>
      </c>
      <c r="D32" s="174">
        <v>220506</v>
      </c>
      <c r="E32" s="174"/>
      <c r="F32" s="174">
        <v>220506</v>
      </c>
      <c r="G32" s="174">
        <v>332500</v>
      </c>
    </row>
    <row r="33" ht="30" customHeight="1" spans="1:7">
      <c r="A33" s="175" t="s">
        <v>124</v>
      </c>
      <c r="B33" s="175" t="s">
        <v>125</v>
      </c>
      <c r="C33" s="174">
        <v>100000</v>
      </c>
      <c r="D33" s="174"/>
      <c r="E33" s="174"/>
      <c r="F33" s="174"/>
      <c r="G33" s="174">
        <v>100000</v>
      </c>
    </row>
    <row r="34" ht="30" customHeight="1" spans="1:7">
      <c r="A34" s="176" t="s">
        <v>126</v>
      </c>
      <c r="B34" s="176" t="s">
        <v>127</v>
      </c>
      <c r="C34" s="174">
        <v>100000</v>
      </c>
      <c r="D34" s="174"/>
      <c r="E34" s="174"/>
      <c r="F34" s="174"/>
      <c r="G34" s="174">
        <v>100000</v>
      </c>
    </row>
    <row r="35" ht="30" customHeight="1" spans="1:7">
      <c r="A35" s="175" t="s">
        <v>128</v>
      </c>
      <c r="B35" s="175" t="s">
        <v>129</v>
      </c>
      <c r="C35" s="174">
        <v>150000</v>
      </c>
      <c r="D35" s="174"/>
      <c r="E35" s="174"/>
      <c r="F35" s="174"/>
      <c r="G35" s="174">
        <v>150000</v>
      </c>
    </row>
    <row r="36" ht="30" customHeight="1" spans="1:7">
      <c r="A36" s="176" t="s">
        <v>130</v>
      </c>
      <c r="B36" s="176" t="s">
        <v>129</v>
      </c>
      <c r="C36" s="174">
        <v>150000</v>
      </c>
      <c r="D36" s="174"/>
      <c r="E36" s="174"/>
      <c r="F36" s="174"/>
      <c r="G36" s="174">
        <v>150000</v>
      </c>
    </row>
    <row r="37" ht="30" customHeight="1" spans="1:7">
      <c r="A37" s="172" t="s">
        <v>30</v>
      </c>
      <c r="B37" s="172"/>
      <c r="C37" s="174">
        <v>4842277.65</v>
      </c>
      <c r="D37" s="174">
        <v>3972277.65</v>
      </c>
      <c r="E37" s="174">
        <v>3464895.45</v>
      </c>
      <c r="F37" s="174">
        <v>507382.2</v>
      </c>
      <c r="G37" s="174">
        <v>870000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A1"/>
    </sheetView>
  </sheetViews>
  <sheetFormatPr defaultColWidth="9" defaultRowHeight="13.5" outlineLevelRow="6" outlineLevelCol="5"/>
  <cols>
    <col min="1" max="6" width="17.875" customWidth="1"/>
  </cols>
  <sheetData>
    <row r="1" spans="1:6">
      <c r="A1" s="161"/>
      <c r="B1" s="161"/>
      <c r="C1" s="162"/>
      <c r="D1" s="1"/>
      <c r="E1" s="1"/>
      <c r="F1" s="163" t="s">
        <v>147</v>
      </c>
    </row>
    <row r="2" ht="23.25" spans="1:6">
      <c r="A2" s="164" t="str">
        <f>"2026"&amp;"年一般公共预算“三公”经费支出预算表"</f>
        <v>2026年一般公共预算“三公”经费支出预算表</v>
      </c>
      <c r="B2" s="164"/>
      <c r="C2" s="164"/>
      <c r="D2" s="164"/>
      <c r="E2" s="164"/>
      <c r="F2" s="164"/>
    </row>
    <row r="3" ht="24" customHeight="1" spans="1:6">
      <c r="A3" s="165" t="str">
        <f>"单位名称："&amp;"梁河县应急管理局"</f>
        <v>单位名称：梁河县应急管理局</v>
      </c>
      <c r="B3" s="161"/>
      <c r="C3" s="162"/>
      <c r="D3" s="3"/>
      <c r="E3" s="1"/>
      <c r="F3" s="163" t="s">
        <v>27</v>
      </c>
    </row>
    <row r="4" ht="24" customHeight="1" spans="1:6">
      <c r="A4" s="11" t="s">
        <v>148</v>
      </c>
      <c r="B4" s="137" t="s">
        <v>149</v>
      </c>
      <c r="C4" s="12" t="s">
        <v>150</v>
      </c>
      <c r="D4" s="13"/>
      <c r="E4" s="14"/>
      <c r="F4" s="137" t="s">
        <v>151</v>
      </c>
    </row>
    <row r="5" ht="24" customHeight="1" spans="1:6">
      <c r="A5" s="18"/>
      <c r="B5" s="75"/>
      <c r="C5" s="35" t="s">
        <v>33</v>
      </c>
      <c r="D5" s="35" t="s">
        <v>152</v>
      </c>
      <c r="E5" s="35" t="s">
        <v>153</v>
      </c>
      <c r="F5" s="75"/>
    </row>
    <row r="6" ht="30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30" customHeight="1" spans="1:6">
      <c r="A7" s="168">
        <v>35220</v>
      </c>
      <c r="B7" s="168"/>
      <c r="C7" s="169">
        <v>13580</v>
      </c>
      <c r="D7" s="168"/>
      <c r="E7" s="168">
        <v>23580</v>
      </c>
      <c r="F7" s="168">
        <v>11640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workbookViewId="0">
      <selection activeCell="A1" sqref="A1"/>
    </sheetView>
  </sheetViews>
  <sheetFormatPr defaultColWidth="9" defaultRowHeight="13.5"/>
  <cols>
    <col min="1" max="1" width="13.75" customWidth="1"/>
    <col min="2" max="2" width="13.5" customWidth="1"/>
    <col min="3" max="3" width="13.75" customWidth="1"/>
    <col min="4" max="4" width="7.75" customWidth="1"/>
    <col min="5" max="5" width="12.7583333333333" customWidth="1"/>
    <col min="6" max="6" width="8.5" customWidth="1"/>
    <col min="7" max="7" width="16.125" customWidth="1"/>
    <col min="8" max="9" width="12" customWidth="1"/>
    <col min="10" max="11" width="5.625" customWidth="1"/>
    <col min="12" max="12" width="12" customWidth="1"/>
    <col min="13" max="23" width="5" customWidth="1"/>
  </cols>
  <sheetData>
    <row r="1" ht="15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160" t="s">
        <v>154</v>
      </c>
      <c r="U1" s="160"/>
      <c r="V1" s="160"/>
      <c r="W1" s="160"/>
    </row>
    <row r="2" ht="25.5" spans="1:23">
      <c r="A2" s="159" t="str">
        <f>"2026"&amp;"年部门基本支出预算表"</f>
        <v>2026年部门基本支出预算表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5" spans="1:23">
      <c r="A3" s="40" t="str">
        <f>"单位名称："&amp;"梁河县应急管理局"</f>
        <v>单位名称：梁河县应急管理局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160" t="s">
        <v>27</v>
      </c>
      <c r="U3" s="160"/>
      <c r="V3" s="160"/>
      <c r="W3" s="160"/>
    </row>
    <row r="4" ht="39" customHeight="1" spans="1:23">
      <c r="A4" s="34" t="s">
        <v>155</v>
      </c>
      <c r="B4" s="34" t="s">
        <v>156</v>
      </c>
      <c r="C4" s="34" t="s">
        <v>157</v>
      </c>
      <c r="D4" s="34" t="s">
        <v>158</v>
      </c>
      <c r="E4" s="34" t="s">
        <v>159</v>
      </c>
      <c r="F4" s="34" t="s">
        <v>160</v>
      </c>
      <c r="G4" s="34" t="s">
        <v>161</v>
      </c>
      <c r="H4" s="34" t="s">
        <v>162</v>
      </c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39" customHeight="1" spans="1:23">
      <c r="A5" s="34"/>
      <c r="B5" s="34"/>
      <c r="C5" s="34"/>
      <c r="D5" s="34"/>
      <c r="E5" s="34"/>
      <c r="F5" s="34"/>
      <c r="G5" s="34"/>
      <c r="H5" s="34" t="s">
        <v>163</v>
      </c>
      <c r="I5" s="34" t="s">
        <v>34</v>
      </c>
      <c r="J5" s="34"/>
      <c r="K5" s="34" t="s">
        <v>164</v>
      </c>
      <c r="L5" s="34" t="s">
        <v>165</v>
      </c>
      <c r="M5" s="34" t="s">
        <v>166</v>
      </c>
      <c r="N5" s="34" t="s">
        <v>167</v>
      </c>
      <c r="O5" s="34"/>
      <c r="P5" s="34"/>
      <c r="Q5" s="34" t="s">
        <v>37</v>
      </c>
      <c r="R5" s="34" t="s">
        <v>51</v>
      </c>
      <c r="S5" s="34"/>
      <c r="T5" s="34"/>
      <c r="U5" s="34"/>
      <c r="V5" s="34"/>
      <c r="W5" s="34"/>
    </row>
    <row r="6" ht="39" customHeight="1" spans="1:23">
      <c r="A6" s="34"/>
      <c r="B6" s="34"/>
      <c r="C6" s="34"/>
      <c r="D6" s="34"/>
      <c r="E6" s="34"/>
      <c r="F6" s="34"/>
      <c r="G6" s="34"/>
      <c r="H6" s="34"/>
      <c r="I6" s="34" t="s">
        <v>168</v>
      </c>
      <c r="J6" s="34" t="s">
        <v>169</v>
      </c>
      <c r="K6" s="34" t="s">
        <v>164</v>
      </c>
      <c r="L6" s="34" t="s">
        <v>165</v>
      </c>
      <c r="M6" s="34" t="s">
        <v>166</v>
      </c>
      <c r="N6" s="34" t="s">
        <v>34</v>
      </c>
      <c r="O6" s="34" t="s">
        <v>35</v>
      </c>
      <c r="P6" s="34" t="s">
        <v>36</v>
      </c>
      <c r="Q6" s="34"/>
      <c r="R6" s="34" t="s">
        <v>33</v>
      </c>
      <c r="S6" s="34" t="s">
        <v>40</v>
      </c>
      <c r="T6" s="34" t="s">
        <v>41</v>
      </c>
      <c r="U6" s="34" t="s">
        <v>42</v>
      </c>
      <c r="V6" s="34" t="s">
        <v>43</v>
      </c>
      <c r="W6" s="34" t="s">
        <v>44</v>
      </c>
    </row>
    <row r="7" ht="39" customHeight="1" spans="1:23">
      <c r="A7" s="34"/>
      <c r="B7" s="34"/>
      <c r="C7" s="34"/>
      <c r="D7" s="34"/>
      <c r="E7" s="34"/>
      <c r="F7" s="34"/>
      <c r="G7" s="34"/>
      <c r="H7" s="34"/>
      <c r="I7" s="34" t="s">
        <v>33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ht="23" customHeight="1" spans="1:23">
      <c r="A8" s="34" t="s">
        <v>59</v>
      </c>
      <c r="B8" s="34" t="s">
        <v>60</v>
      </c>
      <c r="C8" s="34" t="s">
        <v>61</v>
      </c>
      <c r="D8" s="34" t="s">
        <v>62</v>
      </c>
      <c r="E8" s="34" t="s">
        <v>63</v>
      </c>
      <c r="F8" s="34" t="s">
        <v>64</v>
      </c>
      <c r="G8" s="34" t="s">
        <v>65</v>
      </c>
      <c r="H8" s="34" t="s">
        <v>66</v>
      </c>
      <c r="I8" s="34" t="s">
        <v>67</v>
      </c>
      <c r="J8" s="34" t="s">
        <v>68</v>
      </c>
      <c r="K8" s="34" t="s">
        <v>69</v>
      </c>
      <c r="L8" s="34" t="s">
        <v>70</v>
      </c>
      <c r="M8" s="34" t="s">
        <v>71</v>
      </c>
      <c r="N8" s="34" t="s">
        <v>72</v>
      </c>
      <c r="O8" s="34" t="s">
        <v>73</v>
      </c>
      <c r="P8" s="34" t="s">
        <v>170</v>
      </c>
      <c r="Q8" s="34" t="s">
        <v>171</v>
      </c>
      <c r="R8" s="34" t="s">
        <v>172</v>
      </c>
      <c r="S8" s="34" t="s">
        <v>173</v>
      </c>
      <c r="T8" s="34" t="s">
        <v>174</v>
      </c>
      <c r="U8" s="34" t="s">
        <v>175</v>
      </c>
      <c r="V8" s="34" t="s">
        <v>176</v>
      </c>
      <c r="W8" s="34" t="s">
        <v>177</v>
      </c>
    </row>
    <row r="9" ht="30" customHeight="1" spans="1:23">
      <c r="A9" s="156" t="s">
        <v>46</v>
      </c>
      <c r="B9" s="156"/>
      <c r="C9" s="156"/>
      <c r="D9" s="156"/>
      <c r="E9" s="156"/>
      <c r="F9" s="156"/>
      <c r="G9" s="156"/>
      <c r="H9" s="158">
        <v>3972277.65</v>
      </c>
      <c r="I9" s="158">
        <v>3972277.65</v>
      </c>
      <c r="J9" s="158"/>
      <c r="K9" s="158"/>
      <c r="L9" s="158">
        <v>3972277.65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30" customHeight="1" spans="1:23">
      <c r="A10" s="156" t="s">
        <v>46</v>
      </c>
      <c r="B10" s="156" t="s">
        <v>178</v>
      </c>
      <c r="C10" s="156" t="s">
        <v>179</v>
      </c>
      <c r="D10" s="156" t="s">
        <v>114</v>
      </c>
      <c r="E10" s="156" t="s">
        <v>115</v>
      </c>
      <c r="F10" s="156" t="s">
        <v>180</v>
      </c>
      <c r="G10" s="156" t="s">
        <v>181</v>
      </c>
      <c r="H10" s="158">
        <v>703788</v>
      </c>
      <c r="I10" s="158">
        <v>703788</v>
      </c>
      <c r="J10" s="158"/>
      <c r="K10" s="158"/>
      <c r="L10" s="158">
        <v>703788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ht="30" customHeight="1" spans="1:23">
      <c r="A11" s="156" t="s">
        <v>46</v>
      </c>
      <c r="B11" s="156" t="s">
        <v>182</v>
      </c>
      <c r="C11" s="156" t="s">
        <v>183</v>
      </c>
      <c r="D11" s="156" t="s">
        <v>120</v>
      </c>
      <c r="E11" s="156" t="s">
        <v>121</v>
      </c>
      <c r="F11" s="156" t="s">
        <v>180</v>
      </c>
      <c r="G11" s="156" t="s">
        <v>181</v>
      </c>
      <c r="H11" s="158">
        <v>264816</v>
      </c>
      <c r="I11" s="158">
        <v>264816</v>
      </c>
      <c r="J11" s="158"/>
      <c r="K11" s="158"/>
      <c r="L11" s="158">
        <v>264816</v>
      </c>
      <c r="M11" s="156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ht="30" customHeight="1" spans="1:23">
      <c r="A12" s="156" t="s">
        <v>46</v>
      </c>
      <c r="B12" s="156" t="s">
        <v>178</v>
      </c>
      <c r="C12" s="156" t="s">
        <v>179</v>
      </c>
      <c r="D12" s="156" t="s">
        <v>114</v>
      </c>
      <c r="E12" s="156" t="s">
        <v>115</v>
      </c>
      <c r="F12" s="156" t="s">
        <v>184</v>
      </c>
      <c r="G12" s="156" t="s">
        <v>185</v>
      </c>
      <c r="H12" s="158">
        <v>947472</v>
      </c>
      <c r="I12" s="158">
        <v>947472</v>
      </c>
      <c r="J12" s="158"/>
      <c r="K12" s="158"/>
      <c r="L12" s="158">
        <v>947472</v>
      </c>
      <c r="M12" s="156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ht="30" customHeight="1" spans="1:23">
      <c r="A13" s="156" t="s">
        <v>46</v>
      </c>
      <c r="B13" s="156" t="s">
        <v>182</v>
      </c>
      <c r="C13" s="156" t="s">
        <v>183</v>
      </c>
      <c r="D13" s="156" t="s">
        <v>120</v>
      </c>
      <c r="E13" s="156" t="s">
        <v>121</v>
      </c>
      <c r="F13" s="156" t="s">
        <v>184</v>
      </c>
      <c r="G13" s="156" t="s">
        <v>185</v>
      </c>
      <c r="H13" s="158">
        <v>31500</v>
      </c>
      <c r="I13" s="158">
        <v>31500</v>
      </c>
      <c r="J13" s="158"/>
      <c r="K13" s="158"/>
      <c r="L13" s="158">
        <v>31500</v>
      </c>
      <c r="M13" s="156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  <row r="14" ht="30" customHeight="1" spans="1:23">
      <c r="A14" s="156" t="s">
        <v>46</v>
      </c>
      <c r="B14" s="156" t="s">
        <v>178</v>
      </c>
      <c r="C14" s="156" t="s">
        <v>179</v>
      </c>
      <c r="D14" s="156" t="s">
        <v>114</v>
      </c>
      <c r="E14" s="156" t="s">
        <v>115</v>
      </c>
      <c r="F14" s="156" t="s">
        <v>186</v>
      </c>
      <c r="G14" s="156" t="s">
        <v>187</v>
      </c>
      <c r="H14" s="158">
        <v>58649</v>
      </c>
      <c r="I14" s="158">
        <v>58649</v>
      </c>
      <c r="J14" s="158"/>
      <c r="K14" s="158"/>
      <c r="L14" s="158">
        <v>58649</v>
      </c>
      <c r="M14" s="156"/>
      <c r="N14" s="158"/>
      <c r="O14" s="158"/>
      <c r="P14" s="158"/>
      <c r="Q14" s="158"/>
      <c r="R14" s="158"/>
      <c r="S14" s="158"/>
      <c r="T14" s="158"/>
      <c r="U14" s="158"/>
      <c r="V14" s="158"/>
      <c r="W14" s="158"/>
    </row>
    <row r="15" ht="30" customHeight="1" spans="1:23">
      <c r="A15" s="156" t="s">
        <v>46</v>
      </c>
      <c r="B15" s="156" t="s">
        <v>188</v>
      </c>
      <c r="C15" s="156" t="s">
        <v>189</v>
      </c>
      <c r="D15" s="156" t="s">
        <v>114</v>
      </c>
      <c r="E15" s="156" t="s">
        <v>115</v>
      </c>
      <c r="F15" s="156" t="s">
        <v>186</v>
      </c>
      <c r="G15" s="156" t="s">
        <v>187</v>
      </c>
      <c r="H15" s="158">
        <v>129360</v>
      </c>
      <c r="I15" s="158">
        <v>129360</v>
      </c>
      <c r="J15" s="158"/>
      <c r="K15" s="158"/>
      <c r="L15" s="158">
        <v>129360</v>
      </c>
      <c r="M15" s="156"/>
      <c r="N15" s="158"/>
      <c r="O15" s="158"/>
      <c r="P15" s="158"/>
      <c r="Q15" s="158"/>
      <c r="R15" s="158"/>
      <c r="S15" s="158"/>
      <c r="T15" s="158"/>
      <c r="U15" s="158"/>
      <c r="V15" s="158"/>
      <c r="W15" s="158"/>
    </row>
    <row r="16" ht="30" customHeight="1" spans="1:23">
      <c r="A16" s="156" t="s">
        <v>46</v>
      </c>
      <c r="B16" s="156" t="s">
        <v>182</v>
      </c>
      <c r="C16" s="156" t="s">
        <v>183</v>
      </c>
      <c r="D16" s="156" t="s">
        <v>120</v>
      </c>
      <c r="E16" s="156" t="s">
        <v>121</v>
      </c>
      <c r="F16" s="156" t="s">
        <v>190</v>
      </c>
      <c r="G16" s="156" t="s">
        <v>191</v>
      </c>
      <c r="H16" s="158">
        <v>22068</v>
      </c>
      <c r="I16" s="158">
        <v>22068</v>
      </c>
      <c r="J16" s="158"/>
      <c r="K16" s="158"/>
      <c r="L16" s="158">
        <v>22068</v>
      </c>
      <c r="M16" s="156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7" ht="30" customHeight="1" spans="1:23">
      <c r="A17" s="156" t="s">
        <v>46</v>
      </c>
      <c r="B17" s="156" t="s">
        <v>192</v>
      </c>
      <c r="C17" s="156" t="s">
        <v>193</v>
      </c>
      <c r="D17" s="156" t="s">
        <v>120</v>
      </c>
      <c r="E17" s="156" t="s">
        <v>121</v>
      </c>
      <c r="F17" s="156" t="s">
        <v>190</v>
      </c>
      <c r="G17" s="156" t="s">
        <v>191</v>
      </c>
      <c r="H17" s="158">
        <v>42000</v>
      </c>
      <c r="I17" s="158">
        <v>42000</v>
      </c>
      <c r="J17" s="158"/>
      <c r="K17" s="158"/>
      <c r="L17" s="158">
        <v>42000</v>
      </c>
      <c r="M17" s="156"/>
      <c r="N17" s="158"/>
      <c r="O17" s="158"/>
      <c r="P17" s="158"/>
      <c r="Q17" s="158"/>
      <c r="R17" s="158"/>
      <c r="S17" s="158"/>
      <c r="T17" s="158"/>
      <c r="U17" s="158"/>
      <c r="V17" s="158"/>
      <c r="W17" s="158"/>
    </row>
    <row r="18" ht="30" customHeight="1" spans="1:23">
      <c r="A18" s="156" t="s">
        <v>46</v>
      </c>
      <c r="B18" s="156" t="s">
        <v>182</v>
      </c>
      <c r="C18" s="156" t="s">
        <v>183</v>
      </c>
      <c r="D18" s="156" t="s">
        <v>120</v>
      </c>
      <c r="E18" s="156" t="s">
        <v>121</v>
      </c>
      <c r="F18" s="156" t="s">
        <v>190</v>
      </c>
      <c r="G18" s="156" t="s">
        <v>191</v>
      </c>
      <c r="H18" s="158">
        <v>101064</v>
      </c>
      <c r="I18" s="158">
        <v>101064</v>
      </c>
      <c r="J18" s="158"/>
      <c r="K18" s="158"/>
      <c r="L18" s="158">
        <v>101064</v>
      </c>
      <c r="M18" s="156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ht="30" customHeight="1" spans="1:23">
      <c r="A19" s="156" t="s">
        <v>46</v>
      </c>
      <c r="B19" s="156" t="s">
        <v>182</v>
      </c>
      <c r="C19" s="156" t="s">
        <v>183</v>
      </c>
      <c r="D19" s="156" t="s">
        <v>120</v>
      </c>
      <c r="E19" s="156" t="s">
        <v>121</v>
      </c>
      <c r="F19" s="156" t="s">
        <v>190</v>
      </c>
      <c r="G19" s="156" t="s">
        <v>191</v>
      </c>
      <c r="H19" s="158">
        <v>86220</v>
      </c>
      <c r="I19" s="158">
        <v>86220</v>
      </c>
      <c r="J19" s="158"/>
      <c r="K19" s="158"/>
      <c r="L19" s="158">
        <v>86220</v>
      </c>
      <c r="M19" s="156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ht="30" customHeight="1" spans="1:23">
      <c r="A20" s="156" t="s">
        <v>46</v>
      </c>
      <c r="B20" s="156" t="s">
        <v>182</v>
      </c>
      <c r="C20" s="156" t="s">
        <v>183</v>
      </c>
      <c r="D20" s="156" t="s">
        <v>120</v>
      </c>
      <c r="E20" s="156" t="s">
        <v>121</v>
      </c>
      <c r="F20" s="156" t="s">
        <v>190</v>
      </c>
      <c r="G20" s="156" t="s">
        <v>191</v>
      </c>
      <c r="H20" s="158">
        <v>151980</v>
      </c>
      <c r="I20" s="158">
        <v>151980</v>
      </c>
      <c r="J20" s="158"/>
      <c r="K20" s="158"/>
      <c r="L20" s="158">
        <v>151980</v>
      </c>
      <c r="M20" s="156"/>
      <c r="N20" s="158"/>
      <c r="O20" s="158"/>
      <c r="P20" s="158"/>
      <c r="Q20" s="158"/>
      <c r="R20" s="158"/>
      <c r="S20" s="158"/>
      <c r="T20" s="158"/>
      <c r="U20" s="158"/>
      <c r="V20" s="158"/>
      <c r="W20" s="158"/>
    </row>
    <row r="21" ht="30" customHeight="1" spans="1:23">
      <c r="A21" s="156" t="s">
        <v>46</v>
      </c>
      <c r="B21" s="156" t="s">
        <v>194</v>
      </c>
      <c r="C21" s="156" t="s">
        <v>195</v>
      </c>
      <c r="D21" s="156" t="s">
        <v>89</v>
      </c>
      <c r="E21" s="156" t="s">
        <v>90</v>
      </c>
      <c r="F21" s="156" t="s">
        <v>196</v>
      </c>
      <c r="G21" s="156" t="s">
        <v>195</v>
      </c>
      <c r="H21" s="158">
        <v>392937.6</v>
      </c>
      <c r="I21" s="158">
        <v>392937.6</v>
      </c>
      <c r="J21" s="158"/>
      <c r="K21" s="158"/>
      <c r="L21" s="158">
        <v>392937.6</v>
      </c>
      <c r="M21" s="156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ht="30" customHeight="1" spans="1:23">
      <c r="A22" s="156" t="s">
        <v>46</v>
      </c>
      <c r="B22" s="156" t="s">
        <v>197</v>
      </c>
      <c r="C22" s="156" t="s">
        <v>198</v>
      </c>
      <c r="D22" s="156" t="s">
        <v>98</v>
      </c>
      <c r="E22" s="156" t="s">
        <v>99</v>
      </c>
      <c r="F22" s="156" t="s">
        <v>199</v>
      </c>
      <c r="G22" s="156" t="s">
        <v>198</v>
      </c>
      <c r="H22" s="158">
        <v>104176.8</v>
      </c>
      <c r="I22" s="158">
        <v>104176.8</v>
      </c>
      <c r="J22" s="158"/>
      <c r="K22" s="158"/>
      <c r="L22" s="158">
        <v>104176.8</v>
      </c>
      <c r="M22" s="156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ht="30" customHeight="1" spans="1:23">
      <c r="A23" s="156" t="s">
        <v>46</v>
      </c>
      <c r="B23" s="156" t="s">
        <v>197</v>
      </c>
      <c r="C23" s="156" t="s">
        <v>198</v>
      </c>
      <c r="D23" s="156" t="s">
        <v>100</v>
      </c>
      <c r="E23" s="156" t="s">
        <v>101</v>
      </c>
      <c r="F23" s="156" t="s">
        <v>199</v>
      </c>
      <c r="G23" s="156" t="s">
        <v>198</v>
      </c>
      <c r="H23" s="158">
        <v>43174.8</v>
      </c>
      <c r="I23" s="158">
        <v>43174.8</v>
      </c>
      <c r="J23" s="158"/>
      <c r="K23" s="158"/>
      <c r="L23" s="158">
        <v>43174.8</v>
      </c>
      <c r="M23" s="156"/>
      <c r="N23" s="158"/>
      <c r="O23" s="158"/>
      <c r="P23" s="158"/>
      <c r="Q23" s="158"/>
      <c r="R23" s="158"/>
      <c r="S23" s="158"/>
      <c r="T23" s="158"/>
      <c r="U23" s="158"/>
      <c r="V23" s="158"/>
      <c r="W23" s="158"/>
    </row>
    <row r="24" ht="30" customHeight="1" spans="1:23">
      <c r="A24" s="156" t="s">
        <v>46</v>
      </c>
      <c r="B24" s="156" t="s">
        <v>200</v>
      </c>
      <c r="C24" s="156" t="s">
        <v>201</v>
      </c>
      <c r="D24" s="156" t="s">
        <v>93</v>
      </c>
      <c r="E24" s="156" t="s">
        <v>92</v>
      </c>
      <c r="F24" s="156" t="s">
        <v>202</v>
      </c>
      <c r="G24" s="156" t="s">
        <v>203</v>
      </c>
      <c r="H24" s="158">
        <v>5999.52</v>
      </c>
      <c r="I24" s="158">
        <v>5999.52</v>
      </c>
      <c r="J24" s="158"/>
      <c r="K24" s="158"/>
      <c r="L24" s="158">
        <v>5999.52</v>
      </c>
      <c r="M24" s="156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ht="30" customHeight="1" spans="1:23">
      <c r="A25" s="156" t="s">
        <v>46</v>
      </c>
      <c r="B25" s="156" t="s">
        <v>204</v>
      </c>
      <c r="C25" s="156" t="s">
        <v>205</v>
      </c>
      <c r="D25" s="156" t="s">
        <v>102</v>
      </c>
      <c r="E25" s="156" t="s">
        <v>103</v>
      </c>
      <c r="F25" s="156" t="s">
        <v>202</v>
      </c>
      <c r="G25" s="156" t="s">
        <v>203</v>
      </c>
      <c r="H25" s="158">
        <v>4911.72</v>
      </c>
      <c r="I25" s="158">
        <v>4911.72</v>
      </c>
      <c r="J25" s="158"/>
      <c r="K25" s="158"/>
      <c r="L25" s="158">
        <v>4911.72</v>
      </c>
      <c r="M25" s="156"/>
      <c r="N25" s="158"/>
      <c r="O25" s="158"/>
      <c r="P25" s="158"/>
      <c r="Q25" s="158"/>
      <c r="R25" s="158"/>
      <c r="S25" s="158"/>
      <c r="T25" s="158"/>
      <c r="U25" s="158"/>
      <c r="V25" s="158"/>
      <c r="W25" s="158"/>
    </row>
    <row r="26" ht="30" customHeight="1" spans="1:23">
      <c r="A26" s="156" t="s">
        <v>46</v>
      </c>
      <c r="B26" s="156" t="s">
        <v>206</v>
      </c>
      <c r="C26" s="156" t="s">
        <v>207</v>
      </c>
      <c r="D26" s="156" t="s">
        <v>102</v>
      </c>
      <c r="E26" s="156" t="s">
        <v>103</v>
      </c>
      <c r="F26" s="156" t="s">
        <v>202</v>
      </c>
      <c r="G26" s="156" t="s">
        <v>203</v>
      </c>
      <c r="H26" s="158">
        <v>6750</v>
      </c>
      <c r="I26" s="158">
        <v>6750</v>
      </c>
      <c r="J26" s="158"/>
      <c r="K26" s="158"/>
      <c r="L26" s="158">
        <v>6750</v>
      </c>
      <c r="M26" s="156"/>
      <c r="N26" s="158"/>
      <c r="O26" s="158"/>
      <c r="P26" s="158"/>
      <c r="Q26" s="158"/>
      <c r="R26" s="158"/>
      <c r="S26" s="158"/>
      <c r="T26" s="158"/>
      <c r="U26" s="158"/>
      <c r="V26" s="158"/>
      <c r="W26" s="158"/>
    </row>
    <row r="27" ht="30" customHeight="1" spans="1:23">
      <c r="A27" s="156" t="s">
        <v>46</v>
      </c>
      <c r="B27" s="156" t="s">
        <v>208</v>
      </c>
      <c r="C27" s="156" t="s">
        <v>209</v>
      </c>
      <c r="D27" s="156" t="s">
        <v>114</v>
      </c>
      <c r="E27" s="156" t="s">
        <v>115</v>
      </c>
      <c r="F27" s="156" t="s">
        <v>202</v>
      </c>
      <c r="G27" s="156" t="s">
        <v>203</v>
      </c>
      <c r="H27" s="158">
        <v>28897.59</v>
      </c>
      <c r="I27" s="158">
        <v>28897.59</v>
      </c>
      <c r="J27" s="158"/>
      <c r="K27" s="158"/>
      <c r="L27" s="158">
        <v>28897.59</v>
      </c>
      <c r="M27" s="156"/>
      <c r="N27" s="158"/>
      <c r="O27" s="158"/>
      <c r="P27" s="158"/>
      <c r="Q27" s="158"/>
      <c r="R27" s="158"/>
      <c r="S27" s="158"/>
      <c r="T27" s="158"/>
      <c r="U27" s="158"/>
      <c r="V27" s="158"/>
      <c r="W27" s="158"/>
    </row>
    <row r="28" ht="30" customHeight="1" spans="1:23">
      <c r="A28" s="156" t="s">
        <v>46</v>
      </c>
      <c r="B28" s="156" t="s">
        <v>208</v>
      </c>
      <c r="C28" s="156" t="s">
        <v>209</v>
      </c>
      <c r="D28" s="156" t="s">
        <v>120</v>
      </c>
      <c r="E28" s="156" t="s">
        <v>121</v>
      </c>
      <c r="F28" s="156" t="s">
        <v>202</v>
      </c>
      <c r="G28" s="156" t="s">
        <v>203</v>
      </c>
      <c r="H28" s="158"/>
      <c r="I28" s="158"/>
      <c r="J28" s="158"/>
      <c r="K28" s="158"/>
      <c r="L28" s="158"/>
      <c r="M28" s="156"/>
      <c r="N28" s="158"/>
      <c r="O28" s="158"/>
      <c r="P28" s="158"/>
      <c r="Q28" s="158"/>
      <c r="R28" s="158"/>
      <c r="S28" s="158"/>
      <c r="T28" s="158"/>
      <c r="U28" s="158"/>
      <c r="V28" s="158"/>
      <c r="W28" s="158"/>
    </row>
    <row r="29" ht="30" customHeight="1" spans="1:23">
      <c r="A29" s="156" t="s">
        <v>46</v>
      </c>
      <c r="B29" s="156" t="s">
        <v>210</v>
      </c>
      <c r="C29" s="156" t="s">
        <v>211</v>
      </c>
      <c r="D29" s="156" t="s">
        <v>102</v>
      </c>
      <c r="E29" s="156" t="s">
        <v>103</v>
      </c>
      <c r="F29" s="156" t="s">
        <v>202</v>
      </c>
      <c r="G29" s="156" t="s">
        <v>203</v>
      </c>
      <c r="H29" s="158">
        <v>4911.72</v>
      </c>
      <c r="I29" s="158">
        <v>4911.72</v>
      </c>
      <c r="J29" s="158"/>
      <c r="K29" s="158"/>
      <c r="L29" s="158">
        <v>4911.72</v>
      </c>
      <c r="M29" s="156"/>
      <c r="N29" s="158"/>
      <c r="O29" s="158"/>
      <c r="P29" s="158"/>
      <c r="Q29" s="158"/>
      <c r="R29" s="158"/>
      <c r="S29" s="158"/>
      <c r="T29" s="158"/>
      <c r="U29" s="158"/>
      <c r="V29" s="158"/>
      <c r="W29" s="158"/>
    </row>
    <row r="30" ht="30" customHeight="1" spans="1:23">
      <c r="A30" s="156" t="s">
        <v>46</v>
      </c>
      <c r="B30" s="156" t="s">
        <v>212</v>
      </c>
      <c r="C30" s="156" t="s">
        <v>109</v>
      </c>
      <c r="D30" s="156" t="s">
        <v>108</v>
      </c>
      <c r="E30" s="156" t="s">
        <v>109</v>
      </c>
      <c r="F30" s="156" t="s">
        <v>213</v>
      </c>
      <c r="G30" s="156" t="s">
        <v>109</v>
      </c>
      <c r="H30" s="158">
        <v>294703.2</v>
      </c>
      <c r="I30" s="158">
        <v>294703.2</v>
      </c>
      <c r="J30" s="158"/>
      <c r="K30" s="158"/>
      <c r="L30" s="158">
        <v>294703.2</v>
      </c>
      <c r="M30" s="156"/>
      <c r="N30" s="158"/>
      <c r="O30" s="158"/>
      <c r="P30" s="158"/>
      <c r="Q30" s="158"/>
      <c r="R30" s="158"/>
      <c r="S30" s="158"/>
      <c r="T30" s="158"/>
      <c r="U30" s="158"/>
      <c r="V30" s="158"/>
      <c r="W30" s="158"/>
    </row>
    <row r="31" ht="30" customHeight="1" spans="1:23">
      <c r="A31" s="156" t="s">
        <v>46</v>
      </c>
      <c r="B31" s="156" t="s">
        <v>214</v>
      </c>
      <c r="C31" s="156" t="s">
        <v>215</v>
      </c>
      <c r="D31" s="156" t="s">
        <v>114</v>
      </c>
      <c r="E31" s="156" t="s">
        <v>115</v>
      </c>
      <c r="F31" s="156" t="s">
        <v>216</v>
      </c>
      <c r="G31" s="156" t="s">
        <v>217</v>
      </c>
      <c r="H31" s="158">
        <v>9209</v>
      </c>
      <c r="I31" s="158">
        <v>9209</v>
      </c>
      <c r="J31" s="158"/>
      <c r="K31" s="158"/>
      <c r="L31" s="158">
        <v>9209</v>
      </c>
      <c r="M31" s="156"/>
      <c r="N31" s="158"/>
      <c r="O31" s="158"/>
      <c r="P31" s="158"/>
      <c r="Q31" s="158"/>
      <c r="R31" s="158"/>
      <c r="S31" s="158"/>
      <c r="T31" s="158"/>
      <c r="U31" s="158"/>
      <c r="V31" s="158"/>
      <c r="W31" s="158"/>
    </row>
    <row r="32" ht="30" customHeight="1" spans="1:23">
      <c r="A32" s="156" t="s">
        <v>46</v>
      </c>
      <c r="B32" s="156" t="s">
        <v>214</v>
      </c>
      <c r="C32" s="156" t="s">
        <v>215</v>
      </c>
      <c r="D32" s="156" t="s">
        <v>120</v>
      </c>
      <c r="E32" s="156" t="s">
        <v>121</v>
      </c>
      <c r="F32" s="156" t="s">
        <v>216</v>
      </c>
      <c r="G32" s="156" t="s">
        <v>217</v>
      </c>
      <c r="H32" s="158"/>
      <c r="I32" s="158"/>
      <c r="J32" s="158"/>
      <c r="K32" s="158"/>
      <c r="L32" s="158"/>
      <c r="M32" s="156"/>
      <c r="N32" s="158"/>
      <c r="O32" s="158"/>
      <c r="P32" s="158"/>
      <c r="Q32" s="158"/>
      <c r="R32" s="158"/>
      <c r="S32" s="158"/>
      <c r="T32" s="158"/>
      <c r="U32" s="158"/>
      <c r="V32" s="158"/>
      <c r="W32" s="158"/>
    </row>
    <row r="33" ht="30" customHeight="1" spans="1:23">
      <c r="A33" s="156" t="s">
        <v>46</v>
      </c>
      <c r="B33" s="156" t="s">
        <v>218</v>
      </c>
      <c r="C33" s="156" t="s">
        <v>219</v>
      </c>
      <c r="D33" s="156" t="s">
        <v>82</v>
      </c>
      <c r="E33" s="156" t="s">
        <v>81</v>
      </c>
      <c r="F33" s="156" t="s">
        <v>216</v>
      </c>
      <c r="G33" s="156" t="s">
        <v>217</v>
      </c>
      <c r="H33" s="158">
        <v>3150</v>
      </c>
      <c r="I33" s="158">
        <v>3150</v>
      </c>
      <c r="J33" s="158"/>
      <c r="K33" s="158"/>
      <c r="L33" s="158">
        <v>3150</v>
      </c>
      <c r="M33" s="156"/>
      <c r="N33" s="158"/>
      <c r="O33" s="158"/>
      <c r="P33" s="158"/>
      <c r="Q33" s="158"/>
      <c r="R33" s="158"/>
      <c r="S33" s="158"/>
      <c r="T33" s="158"/>
      <c r="U33" s="158"/>
      <c r="V33" s="158"/>
      <c r="W33" s="158"/>
    </row>
    <row r="34" ht="30" customHeight="1" spans="1:23">
      <c r="A34" s="156" t="s">
        <v>46</v>
      </c>
      <c r="B34" s="156" t="s">
        <v>220</v>
      </c>
      <c r="C34" s="156" t="s">
        <v>221</v>
      </c>
      <c r="D34" s="156" t="s">
        <v>114</v>
      </c>
      <c r="E34" s="156" t="s">
        <v>115</v>
      </c>
      <c r="F34" s="156" t="s">
        <v>222</v>
      </c>
      <c r="G34" s="156" t="s">
        <v>223</v>
      </c>
      <c r="H34" s="158">
        <v>21600</v>
      </c>
      <c r="I34" s="158">
        <v>21600</v>
      </c>
      <c r="J34" s="158"/>
      <c r="K34" s="158"/>
      <c r="L34" s="158">
        <v>21600</v>
      </c>
      <c r="M34" s="156"/>
      <c r="N34" s="158"/>
      <c r="O34" s="158"/>
      <c r="P34" s="158"/>
      <c r="Q34" s="158"/>
      <c r="R34" s="158"/>
      <c r="S34" s="158"/>
      <c r="T34" s="158"/>
      <c r="U34" s="158"/>
      <c r="V34" s="158"/>
      <c r="W34" s="158"/>
    </row>
    <row r="35" ht="30" customHeight="1" spans="1:23">
      <c r="A35" s="156" t="s">
        <v>46</v>
      </c>
      <c r="B35" s="156" t="s">
        <v>224</v>
      </c>
      <c r="C35" s="156" t="s">
        <v>225</v>
      </c>
      <c r="D35" s="156" t="s">
        <v>114</v>
      </c>
      <c r="E35" s="156" t="s">
        <v>115</v>
      </c>
      <c r="F35" s="156" t="s">
        <v>226</v>
      </c>
      <c r="G35" s="156" t="s">
        <v>227</v>
      </c>
      <c r="H35" s="158">
        <v>40000</v>
      </c>
      <c r="I35" s="158">
        <v>40000</v>
      </c>
      <c r="J35" s="158"/>
      <c r="K35" s="158"/>
      <c r="L35" s="158">
        <v>40000</v>
      </c>
      <c r="M35" s="156"/>
      <c r="N35" s="158"/>
      <c r="O35" s="158"/>
      <c r="P35" s="158"/>
      <c r="Q35" s="158"/>
      <c r="R35" s="158"/>
      <c r="S35" s="158"/>
      <c r="T35" s="158"/>
      <c r="U35" s="158"/>
      <c r="V35" s="158"/>
      <c r="W35" s="158"/>
    </row>
    <row r="36" ht="30" customHeight="1" spans="1:23">
      <c r="A36" s="156" t="s">
        <v>46</v>
      </c>
      <c r="B36" s="156" t="s">
        <v>228</v>
      </c>
      <c r="C36" s="156" t="s">
        <v>229</v>
      </c>
      <c r="D36" s="156" t="s">
        <v>114</v>
      </c>
      <c r="E36" s="156" t="s">
        <v>115</v>
      </c>
      <c r="F36" s="156" t="s">
        <v>230</v>
      </c>
      <c r="G36" s="156" t="s">
        <v>231</v>
      </c>
      <c r="H36" s="158">
        <v>4400</v>
      </c>
      <c r="I36" s="158">
        <v>4400</v>
      </c>
      <c r="J36" s="158"/>
      <c r="K36" s="158"/>
      <c r="L36" s="158">
        <v>4400</v>
      </c>
      <c r="M36" s="156"/>
      <c r="N36" s="158"/>
      <c r="O36" s="158"/>
      <c r="P36" s="158"/>
      <c r="Q36" s="158"/>
      <c r="R36" s="158"/>
      <c r="S36" s="158"/>
      <c r="T36" s="158"/>
      <c r="U36" s="158"/>
      <c r="V36" s="158"/>
      <c r="W36" s="158"/>
    </row>
    <row r="37" ht="30" customHeight="1" spans="1:23">
      <c r="A37" s="156" t="s">
        <v>46</v>
      </c>
      <c r="B37" s="156" t="s">
        <v>232</v>
      </c>
      <c r="C37" s="156" t="s">
        <v>233</v>
      </c>
      <c r="D37" s="156" t="s">
        <v>120</v>
      </c>
      <c r="E37" s="156" t="s">
        <v>121</v>
      </c>
      <c r="F37" s="156" t="s">
        <v>234</v>
      </c>
      <c r="G37" s="156" t="s">
        <v>151</v>
      </c>
      <c r="H37" s="158">
        <v>11640</v>
      </c>
      <c r="I37" s="158">
        <v>11640</v>
      </c>
      <c r="J37" s="158"/>
      <c r="K37" s="158"/>
      <c r="L37" s="158">
        <v>11640</v>
      </c>
      <c r="M37" s="156"/>
      <c r="N37" s="158"/>
      <c r="O37" s="158"/>
      <c r="P37" s="158"/>
      <c r="Q37" s="158"/>
      <c r="R37" s="158"/>
      <c r="S37" s="158"/>
      <c r="T37" s="158"/>
      <c r="U37" s="158"/>
      <c r="V37" s="158"/>
      <c r="W37" s="158"/>
    </row>
    <row r="38" ht="30" customHeight="1" spans="1:23">
      <c r="A38" s="156" t="s">
        <v>46</v>
      </c>
      <c r="B38" s="156" t="s">
        <v>235</v>
      </c>
      <c r="C38" s="156" t="s">
        <v>236</v>
      </c>
      <c r="D38" s="156" t="s">
        <v>120</v>
      </c>
      <c r="E38" s="156" t="s">
        <v>121</v>
      </c>
      <c r="F38" s="156" t="s">
        <v>237</v>
      </c>
      <c r="G38" s="156" t="s">
        <v>238</v>
      </c>
      <c r="H38" s="158">
        <v>13580</v>
      </c>
      <c r="I38" s="158">
        <v>13580</v>
      </c>
      <c r="J38" s="158"/>
      <c r="K38" s="158"/>
      <c r="L38" s="158">
        <v>13580</v>
      </c>
      <c r="M38" s="156"/>
      <c r="N38" s="158"/>
      <c r="O38" s="158"/>
      <c r="P38" s="158"/>
      <c r="Q38" s="158"/>
      <c r="R38" s="158"/>
      <c r="S38" s="158"/>
      <c r="T38" s="158"/>
      <c r="U38" s="158"/>
      <c r="V38" s="158"/>
      <c r="W38" s="158"/>
    </row>
    <row r="39" ht="30" customHeight="1" spans="1:23">
      <c r="A39" s="156" t="s">
        <v>46</v>
      </c>
      <c r="B39" s="156" t="s">
        <v>228</v>
      </c>
      <c r="C39" s="156" t="s">
        <v>229</v>
      </c>
      <c r="D39" s="156" t="s">
        <v>120</v>
      </c>
      <c r="E39" s="156" t="s">
        <v>121</v>
      </c>
      <c r="F39" s="156" t="s">
        <v>230</v>
      </c>
      <c r="G39" s="156" t="s">
        <v>231</v>
      </c>
      <c r="H39" s="158">
        <v>5580</v>
      </c>
      <c r="I39" s="158">
        <v>5580</v>
      </c>
      <c r="J39" s="158"/>
      <c r="K39" s="158"/>
      <c r="L39" s="158">
        <v>5580</v>
      </c>
      <c r="M39" s="156"/>
      <c r="N39" s="158"/>
      <c r="O39" s="158"/>
      <c r="P39" s="158"/>
      <c r="Q39" s="158"/>
      <c r="R39" s="158"/>
      <c r="S39" s="158"/>
      <c r="T39" s="158"/>
      <c r="U39" s="158"/>
      <c r="V39" s="158"/>
      <c r="W39" s="158"/>
    </row>
    <row r="40" ht="30" customHeight="1" spans="1:23">
      <c r="A40" s="156" t="s">
        <v>46</v>
      </c>
      <c r="B40" s="156" t="s">
        <v>239</v>
      </c>
      <c r="C40" s="156" t="s">
        <v>240</v>
      </c>
      <c r="D40" s="156" t="s">
        <v>87</v>
      </c>
      <c r="E40" s="156" t="s">
        <v>88</v>
      </c>
      <c r="F40" s="156" t="s">
        <v>230</v>
      </c>
      <c r="G40" s="156" t="s">
        <v>231</v>
      </c>
      <c r="H40" s="158">
        <v>3000</v>
      </c>
      <c r="I40" s="158">
        <v>3000</v>
      </c>
      <c r="J40" s="158"/>
      <c r="K40" s="158"/>
      <c r="L40" s="158">
        <v>3000</v>
      </c>
      <c r="M40" s="156"/>
      <c r="N40" s="158"/>
      <c r="O40" s="158"/>
      <c r="P40" s="158"/>
      <c r="Q40" s="158"/>
      <c r="R40" s="158"/>
      <c r="S40" s="158"/>
      <c r="T40" s="158"/>
      <c r="U40" s="158"/>
      <c r="V40" s="158"/>
      <c r="W40" s="158"/>
    </row>
    <row r="41" ht="30" customHeight="1" spans="1:23">
      <c r="A41" s="156" t="s">
        <v>46</v>
      </c>
      <c r="B41" s="156" t="s">
        <v>241</v>
      </c>
      <c r="C41" s="156" t="s">
        <v>227</v>
      </c>
      <c r="D41" s="156" t="s">
        <v>114</v>
      </c>
      <c r="E41" s="156" t="s">
        <v>115</v>
      </c>
      <c r="F41" s="156" t="s">
        <v>226</v>
      </c>
      <c r="G41" s="156" t="s">
        <v>227</v>
      </c>
      <c r="H41" s="158">
        <v>34725.6</v>
      </c>
      <c r="I41" s="158">
        <v>34725.6</v>
      </c>
      <c r="J41" s="158"/>
      <c r="K41" s="158"/>
      <c r="L41" s="158">
        <v>34725.6</v>
      </c>
      <c r="M41" s="156"/>
      <c r="N41" s="158"/>
      <c r="O41" s="158"/>
      <c r="P41" s="158"/>
      <c r="Q41" s="158"/>
      <c r="R41" s="158"/>
      <c r="S41" s="158"/>
      <c r="T41" s="158"/>
      <c r="U41" s="158"/>
      <c r="V41" s="158"/>
      <c r="W41" s="158"/>
    </row>
    <row r="42" ht="30" customHeight="1" spans="1:23">
      <c r="A42" s="156" t="s">
        <v>46</v>
      </c>
      <c r="B42" s="156" t="s">
        <v>241</v>
      </c>
      <c r="C42" s="156" t="s">
        <v>227</v>
      </c>
      <c r="D42" s="156" t="s">
        <v>120</v>
      </c>
      <c r="E42" s="156" t="s">
        <v>121</v>
      </c>
      <c r="F42" s="156" t="s">
        <v>226</v>
      </c>
      <c r="G42" s="156" t="s">
        <v>227</v>
      </c>
      <c r="H42" s="158">
        <v>14391.6</v>
      </c>
      <c r="I42" s="158">
        <v>14391.6</v>
      </c>
      <c r="J42" s="158"/>
      <c r="K42" s="158"/>
      <c r="L42" s="158">
        <v>14391.6</v>
      </c>
      <c r="M42" s="156"/>
      <c r="N42" s="158"/>
      <c r="O42" s="158"/>
      <c r="P42" s="158"/>
      <c r="Q42" s="158"/>
      <c r="R42" s="158"/>
      <c r="S42" s="158"/>
      <c r="T42" s="158"/>
      <c r="U42" s="158"/>
      <c r="V42" s="158"/>
      <c r="W42" s="158"/>
    </row>
    <row r="43" ht="30" customHeight="1" spans="1:23">
      <c r="A43" s="156" t="s">
        <v>46</v>
      </c>
      <c r="B43" s="156" t="s">
        <v>242</v>
      </c>
      <c r="C43" s="156" t="s">
        <v>243</v>
      </c>
      <c r="D43" s="156" t="s">
        <v>114</v>
      </c>
      <c r="E43" s="156" t="s">
        <v>115</v>
      </c>
      <c r="F43" s="156" t="s">
        <v>244</v>
      </c>
      <c r="G43" s="156" t="s">
        <v>245</v>
      </c>
      <c r="H43" s="158">
        <v>138000</v>
      </c>
      <c r="I43" s="158">
        <v>138000</v>
      </c>
      <c r="J43" s="158"/>
      <c r="K43" s="158"/>
      <c r="L43" s="158">
        <v>138000</v>
      </c>
      <c r="M43" s="156"/>
      <c r="N43" s="158"/>
      <c r="O43" s="158"/>
      <c r="P43" s="158"/>
      <c r="Q43" s="158"/>
      <c r="R43" s="158"/>
      <c r="S43" s="158"/>
      <c r="T43" s="158"/>
      <c r="U43" s="158"/>
      <c r="V43" s="158"/>
      <c r="W43" s="158"/>
    </row>
    <row r="44" ht="30" customHeight="1" spans="1:23">
      <c r="A44" s="156" t="s">
        <v>46</v>
      </c>
      <c r="B44" s="156" t="s">
        <v>246</v>
      </c>
      <c r="C44" s="156" t="s">
        <v>247</v>
      </c>
      <c r="D44" s="156" t="s">
        <v>122</v>
      </c>
      <c r="E44" s="156" t="s">
        <v>123</v>
      </c>
      <c r="F44" s="156" t="s">
        <v>230</v>
      </c>
      <c r="G44" s="156" t="s">
        <v>231</v>
      </c>
      <c r="H44" s="158">
        <v>220506</v>
      </c>
      <c r="I44" s="158">
        <v>220506</v>
      </c>
      <c r="J44" s="158"/>
      <c r="K44" s="158"/>
      <c r="L44" s="158">
        <v>220506</v>
      </c>
      <c r="M44" s="156"/>
      <c r="N44" s="158"/>
      <c r="O44" s="158"/>
      <c r="P44" s="158"/>
      <c r="Q44" s="158"/>
      <c r="R44" s="158"/>
      <c r="S44" s="158"/>
      <c r="T44" s="158"/>
      <c r="U44" s="158"/>
      <c r="V44" s="158"/>
      <c r="W44" s="158"/>
    </row>
    <row r="45" ht="30" customHeight="1" spans="1:23">
      <c r="A45" s="156" t="s">
        <v>46</v>
      </c>
      <c r="B45" s="156" t="s">
        <v>248</v>
      </c>
      <c r="C45" s="156" t="s">
        <v>249</v>
      </c>
      <c r="D45" s="156" t="s">
        <v>78</v>
      </c>
      <c r="E45" s="156" t="s">
        <v>79</v>
      </c>
      <c r="F45" s="156" t="s">
        <v>216</v>
      </c>
      <c r="G45" s="156" t="s">
        <v>217</v>
      </c>
      <c r="H45" s="158">
        <v>5000</v>
      </c>
      <c r="I45" s="158">
        <v>5000</v>
      </c>
      <c r="J45" s="158"/>
      <c r="K45" s="158"/>
      <c r="L45" s="158">
        <v>5000</v>
      </c>
      <c r="M45" s="156"/>
      <c r="N45" s="158"/>
      <c r="O45" s="158"/>
      <c r="P45" s="158"/>
      <c r="Q45" s="158"/>
      <c r="R45" s="158"/>
      <c r="S45" s="158"/>
      <c r="T45" s="158"/>
      <c r="U45" s="158"/>
      <c r="V45" s="158"/>
      <c r="W45" s="158"/>
    </row>
    <row r="46" ht="30" customHeight="1" spans="1:23">
      <c r="A46" s="156" t="s">
        <v>46</v>
      </c>
      <c r="B46" s="156" t="s">
        <v>250</v>
      </c>
      <c r="C46" s="156" t="s">
        <v>251</v>
      </c>
      <c r="D46" s="156" t="s">
        <v>78</v>
      </c>
      <c r="E46" s="156" t="s">
        <v>79</v>
      </c>
      <c r="F46" s="156" t="s">
        <v>216</v>
      </c>
      <c r="G46" s="156" t="s">
        <v>217</v>
      </c>
      <c r="H46" s="158">
        <v>4200</v>
      </c>
      <c r="I46" s="158">
        <v>4200</v>
      </c>
      <c r="J46" s="158"/>
      <c r="K46" s="158"/>
      <c r="L46" s="158">
        <v>4200</v>
      </c>
      <c r="M46" s="156"/>
      <c r="N46" s="158"/>
      <c r="O46" s="158"/>
      <c r="P46" s="158"/>
      <c r="Q46" s="158"/>
      <c r="R46" s="158"/>
      <c r="S46" s="158"/>
      <c r="T46" s="158"/>
      <c r="U46" s="158"/>
      <c r="V46" s="158"/>
      <c r="W46" s="158"/>
    </row>
    <row r="47" ht="30" customHeight="1" spans="1:23">
      <c r="A47" s="156" t="s">
        <v>46</v>
      </c>
      <c r="B47" s="156" t="s">
        <v>252</v>
      </c>
      <c r="C47" s="156" t="s">
        <v>253</v>
      </c>
      <c r="D47" s="156" t="s">
        <v>87</v>
      </c>
      <c r="E47" s="156" t="s">
        <v>88</v>
      </c>
      <c r="F47" s="156" t="s">
        <v>254</v>
      </c>
      <c r="G47" s="156" t="s">
        <v>255</v>
      </c>
      <c r="H47" s="158">
        <v>17915.5</v>
      </c>
      <c r="I47" s="158">
        <v>17915.5</v>
      </c>
      <c r="J47" s="158"/>
      <c r="K47" s="158"/>
      <c r="L47" s="158">
        <v>17915.5</v>
      </c>
      <c r="M47" s="156"/>
      <c r="N47" s="158"/>
      <c r="O47" s="158"/>
      <c r="P47" s="158"/>
      <c r="Q47" s="158"/>
      <c r="R47" s="158"/>
      <c r="S47" s="158"/>
      <c r="T47" s="158"/>
      <c r="U47" s="158"/>
      <c r="V47" s="158"/>
      <c r="W47" s="158"/>
    </row>
    <row r="48" ht="30" customHeight="1" spans="1:23">
      <c r="A48" s="35" t="s">
        <v>30</v>
      </c>
      <c r="B48" s="35"/>
      <c r="C48" s="35"/>
      <c r="D48" s="35"/>
      <c r="E48" s="35"/>
      <c r="F48" s="35"/>
      <c r="G48" s="35"/>
      <c r="H48" s="158">
        <v>3972277.65</v>
      </c>
      <c r="I48" s="158">
        <v>3972277.65</v>
      </c>
      <c r="J48" s="158"/>
      <c r="K48" s="158"/>
      <c r="L48" s="158">
        <v>3972277.65</v>
      </c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workbookViewId="0">
      <selection activeCell="A1" sqref="A1:W1"/>
    </sheetView>
  </sheetViews>
  <sheetFormatPr defaultColWidth="9" defaultRowHeight="13.5"/>
  <cols>
    <col min="1" max="1" width="8.75" customWidth="1"/>
    <col min="2" max="2" width="13.625" customWidth="1"/>
    <col min="3" max="3" width="16" customWidth="1"/>
    <col min="4" max="4" width="13.5" customWidth="1"/>
    <col min="5" max="5" width="7.125" customWidth="1"/>
    <col min="9" max="11" width="10.5" customWidth="1"/>
    <col min="12" max="16" width="5.125" customWidth="1"/>
    <col min="17" max="17" width="5" customWidth="1"/>
    <col min="19" max="22" width="5.5" customWidth="1"/>
  </cols>
  <sheetData>
    <row r="1" spans="1:23">
      <c r="A1" s="152" t="s">
        <v>256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ht="25.5" spans="1:23">
      <c r="A2" s="148" t="str">
        <f>"2026"&amp;"年部门项目支出预算表"</f>
        <v>2026年部门项目支出预算表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24" customHeight="1" spans="1:23">
      <c r="A3" s="153" t="str">
        <f>"单位名称："&amp;"梁河县应急管理局"</f>
        <v>单位名称：梁河县应急管理局</v>
      </c>
      <c r="B3" s="153"/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2" t="s">
        <v>27</v>
      </c>
      <c r="W3" s="152"/>
    </row>
    <row r="4" ht="24" customHeight="1" spans="1:23">
      <c r="A4" s="155" t="s">
        <v>257</v>
      </c>
      <c r="B4" s="155" t="s">
        <v>156</v>
      </c>
      <c r="C4" s="155" t="s">
        <v>157</v>
      </c>
      <c r="D4" s="155" t="s">
        <v>258</v>
      </c>
      <c r="E4" s="155" t="s">
        <v>158</v>
      </c>
      <c r="F4" s="155" t="s">
        <v>159</v>
      </c>
      <c r="G4" s="155" t="s">
        <v>259</v>
      </c>
      <c r="H4" s="155" t="s">
        <v>260</v>
      </c>
      <c r="I4" s="155" t="s">
        <v>30</v>
      </c>
      <c r="J4" s="155" t="s">
        <v>261</v>
      </c>
      <c r="K4" s="155"/>
      <c r="L4" s="155"/>
      <c r="M4" s="155"/>
      <c r="N4" s="155" t="s">
        <v>167</v>
      </c>
      <c r="O4" s="155"/>
      <c r="P4" s="155"/>
      <c r="Q4" s="155" t="s">
        <v>37</v>
      </c>
      <c r="R4" s="155" t="s">
        <v>51</v>
      </c>
      <c r="S4" s="155"/>
      <c r="T4" s="155"/>
      <c r="U4" s="155"/>
      <c r="V4" s="155"/>
      <c r="W4" s="155"/>
    </row>
    <row r="5" ht="24" customHeight="1" spans="1:23">
      <c r="A5" s="155"/>
      <c r="B5" s="155"/>
      <c r="C5" s="155"/>
      <c r="D5" s="155"/>
      <c r="E5" s="155"/>
      <c r="F5" s="155"/>
      <c r="G5" s="155"/>
      <c r="H5" s="155"/>
      <c r="I5" s="155"/>
      <c r="J5" s="155" t="s">
        <v>34</v>
      </c>
      <c r="K5" s="155"/>
      <c r="L5" s="155" t="s">
        <v>35</v>
      </c>
      <c r="M5" s="155" t="s">
        <v>36</v>
      </c>
      <c r="N5" s="155" t="s">
        <v>34</v>
      </c>
      <c r="O5" s="155" t="s">
        <v>35</v>
      </c>
      <c r="P5" s="155" t="s">
        <v>36</v>
      </c>
      <c r="Q5" s="155"/>
      <c r="R5" s="155" t="s">
        <v>33</v>
      </c>
      <c r="S5" s="155" t="s">
        <v>40</v>
      </c>
      <c r="T5" s="155" t="s">
        <v>41</v>
      </c>
      <c r="U5" s="155" t="s">
        <v>42</v>
      </c>
      <c r="V5" s="155" t="s">
        <v>43</v>
      </c>
      <c r="W5" s="155" t="s">
        <v>44</v>
      </c>
    </row>
    <row r="6" ht="24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55" t="s">
        <v>33</v>
      </c>
      <c r="K6" s="155" t="s">
        <v>262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24" customHeight="1" spans="1:23">
      <c r="A7" s="155" t="s">
        <v>59</v>
      </c>
      <c r="B7" s="155" t="s">
        <v>60</v>
      </c>
      <c r="C7" s="155" t="s">
        <v>61</v>
      </c>
      <c r="D7" s="155" t="s">
        <v>62</v>
      </c>
      <c r="E7" s="155" t="s">
        <v>63</v>
      </c>
      <c r="F7" s="155" t="s">
        <v>64</v>
      </c>
      <c r="G7" s="155" t="s">
        <v>65</v>
      </c>
      <c r="H7" s="155" t="s">
        <v>66</v>
      </c>
      <c r="I7" s="155" t="s">
        <v>67</v>
      </c>
      <c r="J7" s="155" t="s">
        <v>68</v>
      </c>
      <c r="K7" s="155" t="s">
        <v>69</v>
      </c>
      <c r="L7" s="155" t="s">
        <v>70</v>
      </c>
      <c r="M7" s="155" t="s">
        <v>71</v>
      </c>
      <c r="N7" s="155" t="s">
        <v>72</v>
      </c>
      <c r="O7" s="155" t="s">
        <v>73</v>
      </c>
      <c r="P7" s="155" t="s">
        <v>170</v>
      </c>
      <c r="Q7" s="155" t="s">
        <v>171</v>
      </c>
      <c r="R7" s="155" t="s">
        <v>172</v>
      </c>
      <c r="S7" s="155" t="s">
        <v>173</v>
      </c>
      <c r="T7" s="155" t="s">
        <v>174</v>
      </c>
      <c r="U7" s="155" t="s">
        <v>175</v>
      </c>
      <c r="V7" s="155" t="s">
        <v>176</v>
      </c>
      <c r="W7" s="155" t="s">
        <v>177</v>
      </c>
    </row>
    <row r="8" ht="30" customHeight="1" spans="1:23">
      <c r="A8" s="156"/>
      <c r="B8" s="156"/>
      <c r="C8" s="156" t="s">
        <v>263</v>
      </c>
      <c r="D8" s="156"/>
      <c r="E8" s="156"/>
      <c r="F8" s="156"/>
      <c r="G8" s="156"/>
      <c r="H8" s="156"/>
      <c r="I8" s="158">
        <v>150000</v>
      </c>
      <c r="J8" s="158">
        <v>150000</v>
      </c>
      <c r="K8" s="158">
        <v>150000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30" customHeight="1" spans="1:23">
      <c r="A9" s="156" t="s">
        <v>264</v>
      </c>
      <c r="B9" s="156" t="s">
        <v>265</v>
      </c>
      <c r="C9" s="156" t="s">
        <v>263</v>
      </c>
      <c r="D9" s="156" t="s">
        <v>46</v>
      </c>
      <c r="E9" s="156" t="s">
        <v>130</v>
      </c>
      <c r="F9" s="156" t="s">
        <v>129</v>
      </c>
      <c r="G9" s="156" t="s">
        <v>266</v>
      </c>
      <c r="H9" s="156" t="s">
        <v>267</v>
      </c>
      <c r="I9" s="158">
        <v>150000</v>
      </c>
      <c r="J9" s="158">
        <v>150000</v>
      </c>
      <c r="K9" s="158">
        <v>150000</v>
      </c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30" customHeight="1" spans="1:23">
      <c r="A10" s="156"/>
      <c r="B10" s="156"/>
      <c r="C10" s="156" t="s">
        <v>268</v>
      </c>
      <c r="D10" s="156"/>
      <c r="E10" s="156"/>
      <c r="F10" s="156"/>
      <c r="G10" s="156"/>
      <c r="H10" s="156"/>
      <c r="I10" s="158">
        <v>210000</v>
      </c>
      <c r="J10" s="158">
        <v>210000</v>
      </c>
      <c r="K10" s="158">
        <v>210000</v>
      </c>
      <c r="L10" s="158"/>
      <c r="M10" s="158"/>
      <c r="N10" s="156"/>
      <c r="O10" s="156"/>
      <c r="P10" s="156"/>
      <c r="Q10" s="158"/>
      <c r="R10" s="158"/>
      <c r="S10" s="158"/>
      <c r="T10" s="158"/>
      <c r="U10" s="158"/>
      <c r="V10" s="158"/>
      <c r="W10" s="158"/>
    </row>
    <row r="11" ht="30" customHeight="1" spans="1:23">
      <c r="A11" s="156" t="s">
        <v>264</v>
      </c>
      <c r="B11" s="156" t="s">
        <v>269</v>
      </c>
      <c r="C11" s="156" t="s">
        <v>268</v>
      </c>
      <c r="D11" s="156" t="s">
        <v>46</v>
      </c>
      <c r="E11" s="156" t="s">
        <v>116</v>
      </c>
      <c r="F11" s="156" t="s">
        <v>117</v>
      </c>
      <c r="G11" s="156" t="s">
        <v>216</v>
      </c>
      <c r="H11" s="156" t="s">
        <v>217</v>
      </c>
      <c r="I11" s="158">
        <v>27000</v>
      </c>
      <c r="J11" s="158">
        <v>27000</v>
      </c>
      <c r="K11" s="158">
        <v>27000</v>
      </c>
      <c r="L11" s="158"/>
      <c r="M11" s="158"/>
      <c r="N11" s="156"/>
      <c r="O11" s="156"/>
      <c r="P11" s="156"/>
      <c r="Q11" s="158"/>
      <c r="R11" s="158"/>
      <c r="S11" s="158"/>
      <c r="T11" s="158"/>
      <c r="U11" s="158"/>
      <c r="V11" s="158"/>
      <c r="W11" s="158"/>
    </row>
    <row r="12" ht="30" customHeight="1" spans="1:23">
      <c r="A12" s="156" t="s">
        <v>264</v>
      </c>
      <c r="B12" s="156" t="s">
        <v>269</v>
      </c>
      <c r="C12" s="156" t="s">
        <v>268</v>
      </c>
      <c r="D12" s="156" t="s">
        <v>46</v>
      </c>
      <c r="E12" s="156" t="s">
        <v>116</v>
      </c>
      <c r="F12" s="156" t="s">
        <v>117</v>
      </c>
      <c r="G12" s="156" t="s">
        <v>270</v>
      </c>
      <c r="H12" s="156" t="s">
        <v>271</v>
      </c>
      <c r="I12" s="158">
        <v>52500</v>
      </c>
      <c r="J12" s="158">
        <v>52500</v>
      </c>
      <c r="K12" s="158">
        <v>52500</v>
      </c>
      <c r="L12" s="158"/>
      <c r="M12" s="158"/>
      <c r="N12" s="156"/>
      <c r="O12" s="156"/>
      <c r="P12" s="156"/>
      <c r="Q12" s="158"/>
      <c r="R12" s="158"/>
      <c r="S12" s="158"/>
      <c r="T12" s="158"/>
      <c r="U12" s="158"/>
      <c r="V12" s="158"/>
      <c r="W12" s="158"/>
    </row>
    <row r="13" ht="30" customHeight="1" spans="1:23">
      <c r="A13" s="156" t="s">
        <v>264</v>
      </c>
      <c r="B13" s="156" t="s">
        <v>269</v>
      </c>
      <c r="C13" s="156" t="s">
        <v>268</v>
      </c>
      <c r="D13" s="156" t="s">
        <v>46</v>
      </c>
      <c r="E13" s="156" t="s">
        <v>116</v>
      </c>
      <c r="F13" s="156" t="s">
        <v>117</v>
      </c>
      <c r="G13" s="156" t="s">
        <v>272</v>
      </c>
      <c r="H13" s="156" t="s">
        <v>273</v>
      </c>
      <c r="I13" s="158">
        <v>12500</v>
      </c>
      <c r="J13" s="158">
        <v>12500</v>
      </c>
      <c r="K13" s="158">
        <v>12500</v>
      </c>
      <c r="L13" s="158"/>
      <c r="M13" s="158"/>
      <c r="N13" s="156"/>
      <c r="O13" s="156"/>
      <c r="P13" s="156"/>
      <c r="Q13" s="158"/>
      <c r="R13" s="158"/>
      <c r="S13" s="158"/>
      <c r="T13" s="158"/>
      <c r="U13" s="158"/>
      <c r="V13" s="158"/>
      <c r="W13" s="158"/>
    </row>
    <row r="14" ht="30" customHeight="1" spans="1:23">
      <c r="A14" s="156" t="s">
        <v>264</v>
      </c>
      <c r="B14" s="156" t="s">
        <v>269</v>
      </c>
      <c r="C14" s="156" t="s">
        <v>268</v>
      </c>
      <c r="D14" s="156" t="s">
        <v>46</v>
      </c>
      <c r="E14" s="156" t="s">
        <v>116</v>
      </c>
      <c r="F14" s="156" t="s">
        <v>117</v>
      </c>
      <c r="G14" s="156" t="s">
        <v>272</v>
      </c>
      <c r="H14" s="156" t="s">
        <v>273</v>
      </c>
      <c r="I14" s="158">
        <v>47500</v>
      </c>
      <c r="J14" s="158">
        <v>47500</v>
      </c>
      <c r="K14" s="158">
        <v>47500</v>
      </c>
      <c r="L14" s="158"/>
      <c r="M14" s="158"/>
      <c r="N14" s="156"/>
      <c r="O14" s="156"/>
      <c r="P14" s="156"/>
      <c r="Q14" s="158"/>
      <c r="R14" s="158"/>
      <c r="S14" s="158"/>
      <c r="T14" s="158"/>
      <c r="U14" s="158"/>
      <c r="V14" s="158"/>
      <c r="W14" s="158"/>
    </row>
    <row r="15" ht="30" customHeight="1" spans="1:23">
      <c r="A15" s="156" t="s">
        <v>264</v>
      </c>
      <c r="B15" s="156" t="s">
        <v>269</v>
      </c>
      <c r="C15" s="156" t="s">
        <v>268</v>
      </c>
      <c r="D15" s="156" t="s">
        <v>46</v>
      </c>
      <c r="E15" s="156" t="s">
        <v>116</v>
      </c>
      <c r="F15" s="156" t="s">
        <v>117</v>
      </c>
      <c r="G15" s="156" t="s">
        <v>274</v>
      </c>
      <c r="H15" s="156" t="s">
        <v>275</v>
      </c>
      <c r="I15" s="158">
        <v>2000</v>
      </c>
      <c r="J15" s="158">
        <v>2000</v>
      </c>
      <c r="K15" s="158">
        <v>2000</v>
      </c>
      <c r="L15" s="158"/>
      <c r="M15" s="158"/>
      <c r="N15" s="156"/>
      <c r="O15" s="156"/>
      <c r="P15" s="156"/>
      <c r="Q15" s="158"/>
      <c r="R15" s="158"/>
      <c r="S15" s="158"/>
      <c r="T15" s="158"/>
      <c r="U15" s="158"/>
      <c r="V15" s="158"/>
      <c r="W15" s="158"/>
    </row>
    <row r="16" ht="30" customHeight="1" spans="1:23">
      <c r="A16" s="156" t="s">
        <v>264</v>
      </c>
      <c r="B16" s="156" t="s">
        <v>269</v>
      </c>
      <c r="C16" s="156" t="s">
        <v>268</v>
      </c>
      <c r="D16" s="156" t="s">
        <v>46</v>
      </c>
      <c r="E16" s="156" t="s">
        <v>116</v>
      </c>
      <c r="F16" s="156" t="s">
        <v>117</v>
      </c>
      <c r="G16" s="156" t="s">
        <v>276</v>
      </c>
      <c r="H16" s="156" t="s">
        <v>277</v>
      </c>
      <c r="I16" s="158">
        <v>8000</v>
      </c>
      <c r="J16" s="158">
        <v>8000</v>
      </c>
      <c r="K16" s="158">
        <v>8000</v>
      </c>
      <c r="L16" s="158"/>
      <c r="M16" s="158"/>
      <c r="N16" s="156"/>
      <c r="O16" s="156"/>
      <c r="P16" s="156"/>
      <c r="Q16" s="158"/>
      <c r="R16" s="158"/>
      <c r="S16" s="158"/>
      <c r="T16" s="158"/>
      <c r="U16" s="158"/>
      <c r="V16" s="158"/>
      <c r="W16" s="158"/>
    </row>
    <row r="17" ht="30" customHeight="1" spans="1:23">
      <c r="A17" s="156" t="s">
        <v>264</v>
      </c>
      <c r="B17" s="156" t="s">
        <v>269</v>
      </c>
      <c r="C17" s="156" t="s">
        <v>268</v>
      </c>
      <c r="D17" s="156" t="s">
        <v>46</v>
      </c>
      <c r="E17" s="156" t="s">
        <v>116</v>
      </c>
      <c r="F17" s="156" t="s">
        <v>117</v>
      </c>
      <c r="G17" s="156" t="s">
        <v>244</v>
      </c>
      <c r="H17" s="156" t="s">
        <v>245</v>
      </c>
      <c r="I17" s="158">
        <v>8000</v>
      </c>
      <c r="J17" s="158">
        <v>8000</v>
      </c>
      <c r="K17" s="158">
        <v>8000</v>
      </c>
      <c r="L17" s="158"/>
      <c r="M17" s="158"/>
      <c r="N17" s="156"/>
      <c r="O17" s="156"/>
      <c r="P17" s="156"/>
      <c r="Q17" s="158"/>
      <c r="R17" s="158"/>
      <c r="S17" s="158"/>
      <c r="T17" s="158"/>
      <c r="U17" s="158"/>
      <c r="V17" s="158"/>
      <c r="W17" s="158"/>
    </row>
    <row r="18" ht="30" customHeight="1" spans="1:23">
      <c r="A18" s="156" t="s">
        <v>264</v>
      </c>
      <c r="B18" s="156" t="s">
        <v>269</v>
      </c>
      <c r="C18" s="156" t="s">
        <v>268</v>
      </c>
      <c r="D18" s="156" t="s">
        <v>46</v>
      </c>
      <c r="E18" s="156" t="s">
        <v>118</v>
      </c>
      <c r="F18" s="156" t="s">
        <v>119</v>
      </c>
      <c r="G18" s="156" t="s">
        <v>278</v>
      </c>
      <c r="H18" s="156" t="s">
        <v>279</v>
      </c>
      <c r="I18" s="158">
        <v>10000</v>
      </c>
      <c r="J18" s="158">
        <v>10000</v>
      </c>
      <c r="K18" s="158">
        <v>10000</v>
      </c>
      <c r="L18" s="158"/>
      <c r="M18" s="158"/>
      <c r="N18" s="156"/>
      <c r="O18" s="156"/>
      <c r="P18" s="156"/>
      <c r="Q18" s="158"/>
      <c r="R18" s="158"/>
      <c r="S18" s="158"/>
      <c r="T18" s="158"/>
      <c r="U18" s="158"/>
      <c r="V18" s="158"/>
      <c r="W18" s="158"/>
    </row>
    <row r="19" ht="30" customHeight="1" spans="1:23">
      <c r="A19" s="156" t="s">
        <v>264</v>
      </c>
      <c r="B19" s="156" t="s">
        <v>269</v>
      </c>
      <c r="C19" s="156" t="s">
        <v>268</v>
      </c>
      <c r="D19" s="156" t="s">
        <v>46</v>
      </c>
      <c r="E19" s="156" t="s">
        <v>118</v>
      </c>
      <c r="F19" s="156" t="s">
        <v>119</v>
      </c>
      <c r="G19" s="156" t="s">
        <v>237</v>
      </c>
      <c r="H19" s="156" t="s">
        <v>238</v>
      </c>
      <c r="I19" s="158">
        <v>10000</v>
      </c>
      <c r="J19" s="158">
        <v>10000</v>
      </c>
      <c r="K19" s="158">
        <v>10000</v>
      </c>
      <c r="L19" s="158"/>
      <c r="M19" s="158"/>
      <c r="N19" s="156"/>
      <c r="O19" s="156"/>
      <c r="P19" s="156"/>
      <c r="Q19" s="158"/>
      <c r="R19" s="158"/>
      <c r="S19" s="158"/>
      <c r="T19" s="158"/>
      <c r="U19" s="158"/>
      <c r="V19" s="158"/>
      <c r="W19" s="158"/>
    </row>
    <row r="20" ht="30" customHeight="1" spans="1:23">
      <c r="A20" s="156" t="s">
        <v>264</v>
      </c>
      <c r="B20" s="156" t="s">
        <v>269</v>
      </c>
      <c r="C20" s="156" t="s">
        <v>268</v>
      </c>
      <c r="D20" s="156" t="s">
        <v>46</v>
      </c>
      <c r="E20" s="156" t="s">
        <v>118</v>
      </c>
      <c r="F20" s="156" t="s">
        <v>119</v>
      </c>
      <c r="G20" s="156" t="s">
        <v>230</v>
      </c>
      <c r="H20" s="156" t="s">
        <v>231</v>
      </c>
      <c r="I20" s="158">
        <v>20000</v>
      </c>
      <c r="J20" s="158">
        <v>20000</v>
      </c>
      <c r="K20" s="158">
        <v>20000</v>
      </c>
      <c r="L20" s="158"/>
      <c r="M20" s="158"/>
      <c r="N20" s="156"/>
      <c r="O20" s="156"/>
      <c r="P20" s="156"/>
      <c r="Q20" s="158"/>
      <c r="R20" s="158"/>
      <c r="S20" s="158"/>
      <c r="T20" s="158"/>
      <c r="U20" s="158"/>
      <c r="V20" s="158"/>
      <c r="W20" s="158"/>
    </row>
    <row r="21" ht="30" customHeight="1" spans="1:23">
      <c r="A21" s="156" t="s">
        <v>264</v>
      </c>
      <c r="B21" s="156" t="s">
        <v>269</v>
      </c>
      <c r="C21" s="156" t="s">
        <v>268</v>
      </c>
      <c r="D21" s="156" t="s">
        <v>46</v>
      </c>
      <c r="E21" s="156" t="s">
        <v>122</v>
      </c>
      <c r="F21" s="156" t="s">
        <v>123</v>
      </c>
      <c r="G21" s="156" t="s">
        <v>280</v>
      </c>
      <c r="H21" s="156" t="s">
        <v>281</v>
      </c>
      <c r="I21" s="158">
        <v>12500</v>
      </c>
      <c r="J21" s="158">
        <v>12500</v>
      </c>
      <c r="K21" s="158">
        <v>12500</v>
      </c>
      <c r="L21" s="158"/>
      <c r="M21" s="158"/>
      <c r="N21" s="156"/>
      <c r="O21" s="156"/>
      <c r="P21" s="156"/>
      <c r="Q21" s="158"/>
      <c r="R21" s="158"/>
      <c r="S21" s="158"/>
      <c r="T21" s="158"/>
      <c r="U21" s="158"/>
      <c r="V21" s="158"/>
      <c r="W21" s="158"/>
    </row>
    <row r="22" ht="30" customHeight="1" spans="1:23">
      <c r="A22" s="156"/>
      <c r="B22" s="156"/>
      <c r="C22" s="156" t="s">
        <v>282</v>
      </c>
      <c r="D22" s="156"/>
      <c r="E22" s="156"/>
      <c r="F22" s="156"/>
      <c r="G22" s="156"/>
      <c r="H22" s="156"/>
      <c r="I22" s="158">
        <v>500</v>
      </c>
      <c r="J22" s="158"/>
      <c r="K22" s="158"/>
      <c r="L22" s="158"/>
      <c r="M22" s="158"/>
      <c r="N22" s="156"/>
      <c r="O22" s="156"/>
      <c r="P22" s="156"/>
      <c r="Q22" s="158"/>
      <c r="R22" s="158">
        <v>500</v>
      </c>
      <c r="S22" s="158"/>
      <c r="T22" s="158"/>
      <c r="U22" s="158"/>
      <c r="V22" s="158"/>
      <c r="W22" s="158">
        <v>500</v>
      </c>
    </row>
    <row r="23" ht="30" customHeight="1" spans="1:23">
      <c r="A23" s="156" t="s">
        <v>264</v>
      </c>
      <c r="B23" s="156" t="s">
        <v>283</v>
      </c>
      <c r="C23" s="156" t="s">
        <v>282</v>
      </c>
      <c r="D23" s="156" t="s">
        <v>46</v>
      </c>
      <c r="E23" s="156" t="s">
        <v>114</v>
      </c>
      <c r="F23" s="156" t="s">
        <v>115</v>
      </c>
      <c r="G23" s="156" t="s">
        <v>216</v>
      </c>
      <c r="H23" s="156" t="s">
        <v>217</v>
      </c>
      <c r="I23" s="158">
        <v>500</v>
      </c>
      <c r="J23" s="158"/>
      <c r="K23" s="158"/>
      <c r="L23" s="158"/>
      <c r="M23" s="158"/>
      <c r="N23" s="156"/>
      <c r="O23" s="156"/>
      <c r="P23" s="156"/>
      <c r="Q23" s="158"/>
      <c r="R23" s="158">
        <v>500</v>
      </c>
      <c r="S23" s="158"/>
      <c r="T23" s="158"/>
      <c r="U23" s="158"/>
      <c r="V23" s="158"/>
      <c r="W23" s="158">
        <v>500</v>
      </c>
    </row>
    <row r="24" ht="30" customHeight="1" spans="1:23">
      <c r="A24" s="156"/>
      <c r="B24" s="156"/>
      <c r="C24" s="156" t="s">
        <v>284</v>
      </c>
      <c r="D24" s="156"/>
      <c r="E24" s="156"/>
      <c r="F24" s="156"/>
      <c r="G24" s="156"/>
      <c r="H24" s="156"/>
      <c r="I24" s="158">
        <v>90000</v>
      </c>
      <c r="J24" s="158">
        <v>90000</v>
      </c>
      <c r="K24" s="158">
        <v>90000</v>
      </c>
      <c r="L24" s="158"/>
      <c r="M24" s="158"/>
      <c r="N24" s="156"/>
      <c r="O24" s="156"/>
      <c r="P24" s="156"/>
      <c r="Q24" s="158"/>
      <c r="R24" s="158"/>
      <c r="S24" s="158"/>
      <c r="T24" s="158"/>
      <c r="U24" s="158"/>
      <c r="V24" s="158"/>
      <c r="W24" s="158"/>
    </row>
    <row r="25" ht="30" customHeight="1" spans="1:23">
      <c r="A25" s="156" t="s">
        <v>264</v>
      </c>
      <c r="B25" s="156" t="s">
        <v>285</v>
      </c>
      <c r="C25" s="156" t="s">
        <v>284</v>
      </c>
      <c r="D25" s="156" t="s">
        <v>46</v>
      </c>
      <c r="E25" s="156" t="s">
        <v>116</v>
      </c>
      <c r="F25" s="156" t="s">
        <v>117</v>
      </c>
      <c r="G25" s="156" t="s">
        <v>266</v>
      </c>
      <c r="H25" s="156" t="s">
        <v>267</v>
      </c>
      <c r="I25" s="158">
        <v>90000</v>
      </c>
      <c r="J25" s="158">
        <v>90000</v>
      </c>
      <c r="K25" s="158">
        <v>90000</v>
      </c>
      <c r="L25" s="158"/>
      <c r="M25" s="158"/>
      <c r="N25" s="156"/>
      <c r="O25" s="156"/>
      <c r="P25" s="156"/>
      <c r="Q25" s="158"/>
      <c r="R25" s="158"/>
      <c r="S25" s="158"/>
      <c r="T25" s="158"/>
      <c r="U25" s="158"/>
      <c r="V25" s="158"/>
      <c r="W25" s="158"/>
    </row>
    <row r="26" ht="30" customHeight="1" spans="1:23">
      <c r="A26" s="156"/>
      <c r="B26" s="156"/>
      <c r="C26" s="156" t="s">
        <v>286</v>
      </c>
      <c r="D26" s="156"/>
      <c r="E26" s="156"/>
      <c r="F26" s="156"/>
      <c r="G26" s="156"/>
      <c r="H26" s="156"/>
      <c r="I26" s="158">
        <v>100000</v>
      </c>
      <c r="J26" s="158">
        <v>100000</v>
      </c>
      <c r="K26" s="158">
        <v>100000</v>
      </c>
      <c r="L26" s="158"/>
      <c r="M26" s="158"/>
      <c r="N26" s="156"/>
      <c r="O26" s="156"/>
      <c r="P26" s="156"/>
      <c r="Q26" s="158"/>
      <c r="R26" s="158"/>
      <c r="S26" s="158"/>
      <c r="T26" s="158"/>
      <c r="U26" s="158"/>
      <c r="V26" s="158"/>
      <c r="W26" s="158"/>
    </row>
    <row r="27" ht="30" customHeight="1" spans="1:23">
      <c r="A27" s="156" t="s">
        <v>287</v>
      </c>
      <c r="B27" s="156" t="s">
        <v>288</v>
      </c>
      <c r="C27" s="156" t="s">
        <v>286</v>
      </c>
      <c r="D27" s="156" t="s">
        <v>46</v>
      </c>
      <c r="E27" s="156" t="s">
        <v>126</v>
      </c>
      <c r="F27" s="156" t="s">
        <v>127</v>
      </c>
      <c r="G27" s="156" t="s">
        <v>289</v>
      </c>
      <c r="H27" s="156" t="s">
        <v>290</v>
      </c>
      <c r="I27" s="158">
        <v>30000</v>
      </c>
      <c r="J27" s="158">
        <v>30000</v>
      </c>
      <c r="K27" s="158">
        <v>30000</v>
      </c>
      <c r="L27" s="158"/>
      <c r="M27" s="158"/>
      <c r="N27" s="156"/>
      <c r="O27" s="156"/>
      <c r="P27" s="156"/>
      <c r="Q27" s="158"/>
      <c r="R27" s="158"/>
      <c r="S27" s="158"/>
      <c r="T27" s="158"/>
      <c r="U27" s="158"/>
      <c r="V27" s="158"/>
      <c r="W27" s="158"/>
    </row>
    <row r="28" ht="30" customHeight="1" spans="1:23">
      <c r="A28" s="156" t="s">
        <v>287</v>
      </c>
      <c r="B28" s="156" t="s">
        <v>288</v>
      </c>
      <c r="C28" s="156" t="s">
        <v>286</v>
      </c>
      <c r="D28" s="156" t="s">
        <v>46</v>
      </c>
      <c r="E28" s="156" t="s">
        <v>126</v>
      </c>
      <c r="F28" s="156" t="s">
        <v>127</v>
      </c>
      <c r="G28" s="156" t="s">
        <v>276</v>
      </c>
      <c r="H28" s="156" t="s">
        <v>277</v>
      </c>
      <c r="I28" s="158">
        <v>50000</v>
      </c>
      <c r="J28" s="158">
        <v>50000</v>
      </c>
      <c r="K28" s="158">
        <v>50000</v>
      </c>
      <c r="L28" s="158"/>
      <c r="M28" s="158"/>
      <c r="N28" s="156"/>
      <c r="O28" s="156"/>
      <c r="P28" s="156"/>
      <c r="Q28" s="158"/>
      <c r="R28" s="158"/>
      <c r="S28" s="158"/>
      <c r="T28" s="158"/>
      <c r="U28" s="158"/>
      <c r="V28" s="158"/>
      <c r="W28" s="158"/>
    </row>
    <row r="29" ht="30" customHeight="1" spans="1:23">
      <c r="A29" s="156" t="s">
        <v>287</v>
      </c>
      <c r="B29" s="156" t="s">
        <v>288</v>
      </c>
      <c r="C29" s="156" t="s">
        <v>286</v>
      </c>
      <c r="D29" s="156" t="s">
        <v>46</v>
      </c>
      <c r="E29" s="156" t="s">
        <v>126</v>
      </c>
      <c r="F29" s="156" t="s">
        <v>127</v>
      </c>
      <c r="G29" s="156" t="s">
        <v>230</v>
      </c>
      <c r="H29" s="156" t="s">
        <v>231</v>
      </c>
      <c r="I29" s="158">
        <v>10000</v>
      </c>
      <c r="J29" s="158">
        <v>10000</v>
      </c>
      <c r="K29" s="158">
        <v>10000</v>
      </c>
      <c r="L29" s="158"/>
      <c r="M29" s="158"/>
      <c r="N29" s="156"/>
      <c r="O29" s="156"/>
      <c r="P29" s="156"/>
      <c r="Q29" s="158"/>
      <c r="R29" s="158"/>
      <c r="S29" s="158"/>
      <c r="T29" s="158"/>
      <c r="U29" s="158"/>
      <c r="V29" s="158"/>
      <c r="W29" s="158"/>
    </row>
    <row r="30" ht="30" customHeight="1" spans="1:23">
      <c r="A30" s="156" t="s">
        <v>287</v>
      </c>
      <c r="B30" s="156" t="s">
        <v>288</v>
      </c>
      <c r="C30" s="156" t="s">
        <v>286</v>
      </c>
      <c r="D30" s="156" t="s">
        <v>46</v>
      </c>
      <c r="E30" s="156" t="s">
        <v>126</v>
      </c>
      <c r="F30" s="156" t="s">
        <v>127</v>
      </c>
      <c r="G30" s="156" t="s">
        <v>291</v>
      </c>
      <c r="H30" s="156" t="s">
        <v>292</v>
      </c>
      <c r="I30" s="158">
        <v>10000</v>
      </c>
      <c r="J30" s="158">
        <v>10000</v>
      </c>
      <c r="K30" s="158">
        <v>10000</v>
      </c>
      <c r="L30" s="158"/>
      <c r="M30" s="158"/>
      <c r="N30" s="156"/>
      <c r="O30" s="156"/>
      <c r="P30" s="156"/>
      <c r="Q30" s="158"/>
      <c r="R30" s="158"/>
      <c r="S30" s="158"/>
      <c r="T30" s="158"/>
      <c r="U30" s="158"/>
      <c r="V30" s="158"/>
      <c r="W30" s="158"/>
    </row>
    <row r="31" ht="30" customHeight="1" spans="1:23">
      <c r="A31" s="156"/>
      <c r="B31" s="156"/>
      <c r="C31" s="156" t="s">
        <v>293</v>
      </c>
      <c r="D31" s="156"/>
      <c r="E31" s="156"/>
      <c r="F31" s="156"/>
      <c r="G31" s="156"/>
      <c r="H31" s="156"/>
      <c r="I31" s="158">
        <v>320000</v>
      </c>
      <c r="J31" s="158">
        <v>320000</v>
      </c>
      <c r="K31" s="158">
        <v>320000</v>
      </c>
      <c r="L31" s="158"/>
      <c r="M31" s="158"/>
      <c r="N31" s="156"/>
      <c r="O31" s="156"/>
      <c r="P31" s="156"/>
      <c r="Q31" s="158"/>
      <c r="R31" s="158"/>
      <c r="S31" s="158"/>
      <c r="T31" s="158"/>
      <c r="U31" s="158"/>
      <c r="V31" s="158"/>
      <c r="W31" s="158"/>
    </row>
    <row r="32" ht="30" customHeight="1" spans="1:23">
      <c r="A32" s="156" t="s">
        <v>294</v>
      </c>
      <c r="B32" s="156" t="s">
        <v>295</v>
      </c>
      <c r="C32" s="156" t="s">
        <v>293</v>
      </c>
      <c r="D32" s="156" t="s">
        <v>46</v>
      </c>
      <c r="E32" s="156" t="s">
        <v>122</v>
      </c>
      <c r="F32" s="156" t="s">
        <v>123</v>
      </c>
      <c r="G32" s="156" t="s">
        <v>216</v>
      </c>
      <c r="H32" s="156" t="s">
        <v>217</v>
      </c>
      <c r="I32" s="158">
        <v>19700</v>
      </c>
      <c r="J32" s="158">
        <v>19700</v>
      </c>
      <c r="K32" s="158">
        <v>19700</v>
      </c>
      <c r="L32" s="158"/>
      <c r="M32" s="158"/>
      <c r="N32" s="156"/>
      <c r="O32" s="156"/>
      <c r="P32" s="156"/>
      <c r="Q32" s="158"/>
      <c r="R32" s="158"/>
      <c r="S32" s="158"/>
      <c r="T32" s="158"/>
      <c r="U32" s="158"/>
      <c r="V32" s="158"/>
      <c r="W32" s="158"/>
    </row>
    <row r="33" ht="30" customHeight="1" spans="1:23">
      <c r="A33" s="156" t="s">
        <v>294</v>
      </c>
      <c r="B33" s="156" t="s">
        <v>295</v>
      </c>
      <c r="C33" s="156" t="s">
        <v>293</v>
      </c>
      <c r="D33" s="156" t="s">
        <v>46</v>
      </c>
      <c r="E33" s="156" t="s">
        <v>122</v>
      </c>
      <c r="F33" s="156" t="s">
        <v>123</v>
      </c>
      <c r="G33" s="156" t="s">
        <v>276</v>
      </c>
      <c r="H33" s="156" t="s">
        <v>277</v>
      </c>
      <c r="I33" s="158">
        <v>300300</v>
      </c>
      <c r="J33" s="158">
        <v>300300</v>
      </c>
      <c r="K33" s="158">
        <v>300300</v>
      </c>
      <c r="L33" s="158"/>
      <c r="M33" s="158"/>
      <c r="N33" s="156"/>
      <c r="O33" s="156"/>
      <c r="P33" s="156"/>
      <c r="Q33" s="158"/>
      <c r="R33" s="158"/>
      <c r="S33" s="158"/>
      <c r="T33" s="158"/>
      <c r="U33" s="158"/>
      <c r="V33" s="158"/>
      <c r="W33" s="158"/>
    </row>
    <row r="34" ht="30" customHeight="1" spans="1:23">
      <c r="A34" s="157" t="s">
        <v>30</v>
      </c>
      <c r="B34" s="157"/>
      <c r="C34" s="157"/>
      <c r="D34" s="157"/>
      <c r="E34" s="157"/>
      <c r="F34" s="157"/>
      <c r="G34" s="157"/>
      <c r="H34" s="157"/>
      <c r="I34" s="158">
        <v>870500</v>
      </c>
      <c r="J34" s="158">
        <v>870000</v>
      </c>
      <c r="K34" s="158">
        <v>870000</v>
      </c>
      <c r="L34" s="158"/>
      <c r="M34" s="158"/>
      <c r="N34" s="158"/>
      <c r="O34" s="158"/>
      <c r="P34" s="158"/>
      <c r="Q34" s="158"/>
      <c r="R34" s="158">
        <v>500</v>
      </c>
      <c r="S34" s="158"/>
      <c r="T34" s="158"/>
      <c r="U34" s="158"/>
      <c r="V34" s="158"/>
      <c r="W34" s="158">
        <v>500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A1" sqref="A1"/>
    </sheetView>
  </sheetViews>
  <sheetFormatPr defaultColWidth="9" defaultRowHeight="13.5"/>
  <cols>
    <col min="1" max="1" width="15.875" customWidth="1"/>
    <col min="2" max="2" width="20.7583333333333" customWidth="1"/>
    <col min="3" max="3" width="18.625" customWidth="1"/>
    <col min="4" max="4" width="16.5" customWidth="1"/>
    <col min="5" max="5" width="17.375" customWidth="1"/>
    <col min="10" max="10" width="22.2583333333333" customWidth="1"/>
  </cols>
  <sheetData>
    <row r="1" spans="1:10">
      <c r="A1" s="147"/>
      <c r="B1" s="147"/>
      <c r="C1" s="147"/>
      <c r="D1" s="147"/>
      <c r="E1" s="147"/>
      <c r="F1" s="147"/>
      <c r="G1" s="147"/>
      <c r="H1" s="147"/>
      <c r="I1" s="147"/>
      <c r="J1" s="151" t="s">
        <v>296</v>
      </c>
    </row>
    <row r="2" ht="25.5" spans="1:10">
      <c r="A2" s="148" t="str">
        <f>"2026"&amp;"年部门项目支出绩效目标表"</f>
        <v>2026年部门项目支出绩效目标表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30" customHeight="1" spans="1:10">
      <c r="A3" s="147" t="str">
        <f>"单位名称："&amp;"梁河县应急管理局"</f>
        <v>单位名称：梁河县应急管理局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30" customHeight="1" spans="1:10">
      <c r="A4" s="149" t="s">
        <v>297</v>
      </c>
      <c r="B4" s="149" t="s">
        <v>298</v>
      </c>
      <c r="C4" s="149" t="s">
        <v>299</v>
      </c>
      <c r="D4" s="149" t="s">
        <v>300</v>
      </c>
      <c r="E4" s="149" t="s">
        <v>301</v>
      </c>
      <c r="F4" s="149" t="s">
        <v>302</v>
      </c>
      <c r="G4" s="149" t="s">
        <v>303</v>
      </c>
      <c r="H4" s="149" t="s">
        <v>304</v>
      </c>
      <c r="I4" s="149" t="s">
        <v>305</v>
      </c>
      <c r="J4" s="149" t="s">
        <v>306</v>
      </c>
    </row>
    <row r="5" ht="30" customHeight="1" spans="1:10">
      <c r="A5" s="149" t="s">
        <v>59</v>
      </c>
      <c r="B5" s="149" t="s">
        <v>60</v>
      </c>
      <c r="C5" s="149" t="s">
        <v>61</v>
      </c>
      <c r="D5" s="149" t="s">
        <v>62</v>
      </c>
      <c r="E5" s="149" t="s">
        <v>63</v>
      </c>
      <c r="F5" s="149" t="s">
        <v>64</v>
      </c>
      <c r="G5" s="149" t="s">
        <v>65</v>
      </c>
      <c r="H5" s="149" t="s">
        <v>66</v>
      </c>
      <c r="I5" s="149" t="s">
        <v>67</v>
      </c>
      <c r="J5" s="149" t="s">
        <v>68</v>
      </c>
    </row>
    <row r="6" ht="30" customHeight="1" spans="1:10">
      <c r="A6" s="149" t="s">
        <v>46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30" customHeight="1" spans="1:10">
      <c r="A7" s="150" t="s">
        <v>293</v>
      </c>
      <c r="B7" s="150" t="s">
        <v>307</v>
      </c>
      <c r="C7" s="150" t="s">
        <v>308</v>
      </c>
      <c r="D7" s="150" t="s">
        <v>309</v>
      </c>
      <c r="E7" s="150" t="s">
        <v>310</v>
      </c>
      <c r="F7" s="150" t="s">
        <v>311</v>
      </c>
      <c r="G7" s="149" t="s">
        <v>68</v>
      </c>
      <c r="H7" s="149" t="s">
        <v>312</v>
      </c>
      <c r="I7" s="150" t="s">
        <v>313</v>
      </c>
      <c r="J7" s="150" t="s">
        <v>314</v>
      </c>
    </row>
    <row r="8" ht="30" customHeight="1" spans="1:10">
      <c r="A8" s="150"/>
      <c r="B8" s="150" t="s">
        <v>315</v>
      </c>
      <c r="C8" s="150" t="s">
        <v>308</v>
      </c>
      <c r="D8" s="150" t="s">
        <v>316</v>
      </c>
      <c r="E8" s="150" t="s">
        <v>317</v>
      </c>
      <c r="F8" s="150" t="s">
        <v>311</v>
      </c>
      <c r="G8" s="149" t="s">
        <v>318</v>
      </c>
      <c r="H8" s="149" t="s">
        <v>319</v>
      </c>
      <c r="I8" s="150" t="s">
        <v>313</v>
      </c>
      <c r="J8" s="150" t="s">
        <v>320</v>
      </c>
    </row>
    <row r="9" ht="30" customHeight="1" spans="1:10">
      <c r="A9" s="150"/>
      <c r="B9" s="150" t="s">
        <v>315</v>
      </c>
      <c r="C9" s="150" t="s">
        <v>308</v>
      </c>
      <c r="D9" s="150" t="s">
        <v>321</v>
      </c>
      <c r="E9" s="150" t="s">
        <v>322</v>
      </c>
      <c r="F9" s="150" t="s">
        <v>311</v>
      </c>
      <c r="G9" s="149" t="s">
        <v>323</v>
      </c>
      <c r="H9" s="149" t="s">
        <v>324</v>
      </c>
      <c r="I9" s="150" t="s">
        <v>313</v>
      </c>
      <c r="J9" s="150" t="s">
        <v>325</v>
      </c>
    </row>
    <row r="10" ht="37" customHeight="1" spans="1:10">
      <c r="A10" s="150"/>
      <c r="B10" s="150" t="s">
        <v>315</v>
      </c>
      <c r="C10" s="150" t="s">
        <v>326</v>
      </c>
      <c r="D10" s="150" t="s">
        <v>327</v>
      </c>
      <c r="E10" s="150" t="s">
        <v>328</v>
      </c>
      <c r="F10" s="150" t="s">
        <v>311</v>
      </c>
      <c r="G10" s="149" t="s">
        <v>329</v>
      </c>
      <c r="H10" s="149"/>
      <c r="I10" s="150" t="s">
        <v>330</v>
      </c>
      <c r="J10" s="150" t="s">
        <v>331</v>
      </c>
    </row>
    <row r="11" ht="30" customHeight="1" spans="1:10">
      <c r="A11" s="150"/>
      <c r="B11" s="150" t="s">
        <v>315</v>
      </c>
      <c r="C11" s="150" t="s">
        <v>332</v>
      </c>
      <c r="D11" s="150" t="s">
        <v>333</v>
      </c>
      <c r="E11" s="150" t="s">
        <v>334</v>
      </c>
      <c r="F11" s="150" t="s">
        <v>335</v>
      </c>
      <c r="G11" s="149" t="s">
        <v>336</v>
      </c>
      <c r="H11" s="149" t="s">
        <v>319</v>
      </c>
      <c r="I11" s="150" t="s">
        <v>313</v>
      </c>
      <c r="J11" s="150" t="s">
        <v>337</v>
      </c>
    </row>
    <row r="12" ht="30" customHeight="1" spans="1:10">
      <c r="A12" s="150" t="s">
        <v>263</v>
      </c>
      <c r="B12" s="150" t="s">
        <v>338</v>
      </c>
      <c r="C12" s="150" t="s">
        <v>308</v>
      </c>
      <c r="D12" s="150" t="s">
        <v>309</v>
      </c>
      <c r="E12" s="150" t="s">
        <v>339</v>
      </c>
      <c r="F12" s="150" t="s">
        <v>311</v>
      </c>
      <c r="G12" s="149" t="s">
        <v>323</v>
      </c>
      <c r="H12" s="149" t="s">
        <v>340</v>
      </c>
      <c r="I12" s="150" t="s">
        <v>313</v>
      </c>
      <c r="J12" s="150" t="s">
        <v>341</v>
      </c>
    </row>
    <row r="13" ht="177" customHeight="1" spans="1:10">
      <c r="A13" s="150"/>
      <c r="B13" s="150" t="s">
        <v>338</v>
      </c>
      <c r="C13" s="150" t="s">
        <v>308</v>
      </c>
      <c r="D13" s="150" t="s">
        <v>309</v>
      </c>
      <c r="E13" s="150" t="s">
        <v>342</v>
      </c>
      <c r="F13" s="150" t="s">
        <v>311</v>
      </c>
      <c r="G13" s="149" t="s">
        <v>343</v>
      </c>
      <c r="H13" s="149" t="s">
        <v>340</v>
      </c>
      <c r="I13" s="150" t="s">
        <v>313</v>
      </c>
      <c r="J13" s="150" t="s">
        <v>344</v>
      </c>
    </row>
    <row r="14" ht="25" customHeight="1" spans="1:10">
      <c r="A14" s="150"/>
      <c r="B14" s="150" t="s">
        <v>338</v>
      </c>
      <c r="C14" s="150" t="s">
        <v>308</v>
      </c>
      <c r="D14" s="150" t="s">
        <v>316</v>
      </c>
      <c r="E14" s="150" t="s">
        <v>345</v>
      </c>
      <c r="F14" s="150" t="s">
        <v>311</v>
      </c>
      <c r="G14" s="149" t="s">
        <v>318</v>
      </c>
      <c r="H14" s="149" t="s">
        <v>319</v>
      </c>
      <c r="I14" s="150" t="s">
        <v>313</v>
      </c>
      <c r="J14" s="150" t="s">
        <v>346</v>
      </c>
    </row>
    <row r="15" ht="25" customHeight="1" spans="1:10">
      <c r="A15" s="150"/>
      <c r="B15" s="150" t="s">
        <v>338</v>
      </c>
      <c r="C15" s="150" t="s">
        <v>326</v>
      </c>
      <c r="D15" s="150" t="s">
        <v>327</v>
      </c>
      <c r="E15" s="150" t="s">
        <v>347</v>
      </c>
      <c r="F15" s="150" t="s">
        <v>311</v>
      </c>
      <c r="G15" s="149" t="s">
        <v>348</v>
      </c>
      <c r="H15" s="149"/>
      <c r="I15" s="150" t="s">
        <v>330</v>
      </c>
      <c r="J15" s="150" t="s">
        <v>349</v>
      </c>
    </row>
    <row r="16" ht="25" customHeight="1" spans="1:10">
      <c r="A16" s="150"/>
      <c r="B16" s="150" t="s">
        <v>338</v>
      </c>
      <c r="C16" s="150" t="s">
        <v>332</v>
      </c>
      <c r="D16" s="150" t="s">
        <v>333</v>
      </c>
      <c r="E16" s="150" t="s">
        <v>350</v>
      </c>
      <c r="F16" s="150" t="s">
        <v>335</v>
      </c>
      <c r="G16" s="149" t="s">
        <v>351</v>
      </c>
      <c r="H16" s="149" t="s">
        <v>319</v>
      </c>
      <c r="I16" s="150" t="s">
        <v>313</v>
      </c>
      <c r="J16" s="150" t="s">
        <v>352</v>
      </c>
    </row>
    <row r="17" ht="25" customHeight="1" spans="1:10">
      <c r="A17" s="150" t="s">
        <v>268</v>
      </c>
      <c r="B17" s="150" t="s">
        <v>353</v>
      </c>
      <c r="C17" s="150" t="s">
        <v>308</v>
      </c>
      <c r="D17" s="150" t="s">
        <v>309</v>
      </c>
      <c r="E17" s="150" t="s">
        <v>354</v>
      </c>
      <c r="F17" s="150" t="s">
        <v>311</v>
      </c>
      <c r="G17" s="149" t="s">
        <v>62</v>
      </c>
      <c r="H17" s="149" t="s">
        <v>355</v>
      </c>
      <c r="I17" s="150" t="s">
        <v>313</v>
      </c>
      <c r="J17" s="150" t="s">
        <v>356</v>
      </c>
    </row>
    <row r="18" ht="25" customHeight="1" spans="1:10">
      <c r="A18" s="150"/>
      <c r="B18" s="150" t="s">
        <v>357</v>
      </c>
      <c r="C18" s="150" t="s">
        <v>308</v>
      </c>
      <c r="D18" s="150" t="s">
        <v>309</v>
      </c>
      <c r="E18" s="150" t="s">
        <v>358</v>
      </c>
      <c r="F18" s="150" t="s">
        <v>311</v>
      </c>
      <c r="G18" s="149" t="s">
        <v>62</v>
      </c>
      <c r="H18" s="149" t="s">
        <v>355</v>
      </c>
      <c r="I18" s="150" t="s">
        <v>313</v>
      </c>
      <c r="J18" s="150" t="s">
        <v>359</v>
      </c>
    </row>
    <row r="19" ht="25" customHeight="1" spans="1:10">
      <c r="A19" s="150"/>
      <c r="B19" s="150" t="s">
        <v>357</v>
      </c>
      <c r="C19" s="150" t="s">
        <v>308</v>
      </c>
      <c r="D19" s="150" t="s">
        <v>309</v>
      </c>
      <c r="E19" s="150" t="s">
        <v>360</v>
      </c>
      <c r="F19" s="150" t="s">
        <v>311</v>
      </c>
      <c r="G19" s="149" t="s">
        <v>60</v>
      </c>
      <c r="H19" s="149" t="s">
        <v>355</v>
      </c>
      <c r="I19" s="150" t="s">
        <v>313</v>
      </c>
      <c r="J19" s="150" t="s">
        <v>361</v>
      </c>
    </row>
    <row r="20" ht="62" customHeight="1" spans="1:10">
      <c r="A20" s="150"/>
      <c r="B20" s="150" t="s">
        <v>357</v>
      </c>
      <c r="C20" s="150" t="s">
        <v>308</v>
      </c>
      <c r="D20" s="150" t="s">
        <v>316</v>
      </c>
      <c r="E20" s="150" t="s">
        <v>362</v>
      </c>
      <c r="F20" s="150" t="s">
        <v>311</v>
      </c>
      <c r="G20" s="149" t="s">
        <v>318</v>
      </c>
      <c r="H20" s="149" t="s">
        <v>319</v>
      </c>
      <c r="I20" s="150" t="s">
        <v>313</v>
      </c>
      <c r="J20" s="150" t="s">
        <v>363</v>
      </c>
    </row>
    <row r="21" ht="25" customHeight="1" spans="1:10">
      <c r="A21" s="150"/>
      <c r="B21" s="150" t="s">
        <v>357</v>
      </c>
      <c r="C21" s="150" t="s">
        <v>308</v>
      </c>
      <c r="D21" s="150" t="s">
        <v>321</v>
      </c>
      <c r="E21" s="150" t="s">
        <v>364</v>
      </c>
      <c r="F21" s="150" t="s">
        <v>311</v>
      </c>
      <c r="G21" s="149" t="s">
        <v>323</v>
      </c>
      <c r="H21" s="149" t="s">
        <v>324</v>
      </c>
      <c r="I21" s="150" t="s">
        <v>313</v>
      </c>
      <c r="J21" s="150" t="s">
        <v>365</v>
      </c>
    </row>
    <row r="22" ht="25" customHeight="1" spans="1:10">
      <c r="A22" s="150"/>
      <c r="B22" s="150" t="s">
        <v>357</v>
      </c>
      <c r="C22" s="150" t="s">
        <v>326</v>
      </c>
      <c r="D22" s="150" t="s">
        <v>327</v>
      </c>
      <c r="E22" s="150" t="s">
        <v>366</v>
      </c>
      <c r="F22" s="150" t="s">
        <v>311</v>
      </c>
      <c r="G22" s="149" t="s">
        <v>348</v>
      </c>
      <c r="H22" s="149"/>
      <c r="I22" s="150" t="s">
        <v>330</v>
      </c>
      <c r="J22" s="150" t="s">
        <v>367</v>
      </c>
    </row>
    <row r="23" ht="25" customHeight="1" spans="1:10">
      <c r="A23" s="150"/>
      <c r="B23" s="150" t="s">
        <v>357</v>
      </c>
      <c r="C23" s="150" t="s">
        <v>332</v>
      </c>
      <c r="D23" s="150" t="s">
        <v>333</v>
      </c>
      <c r="E23" s="150" t="s">
        <v>368</v>
      </c>
      <c r="F23" s="150" t="s">
        <v>335</v>
      </c>
      <c r="G23" s="149" t="s">
        <v>351</v>
      </c>
      <c r="H23" s="149" t="s">
        <v>319</v>
      </c>
      <c r="I23" s="150" t="s">
        <v>313</v>
      </c>
      <c r="J23" s="150" t="s">
        <v>369</v>
      </c>
    </row>
    <row r="24" ht="30" customHeight="1" spans="1:10">
      <c r="A24" s="150" t="s">
        <v>284</v>
      </c>
      <c r="B24" s="150" t="s">
        <v>370</v>
      </c>
      <c r="C24" s="150" t="s">
        <v>308</v>
      </c>
      <c r="D24" s="150" t="s">
        <v>309</v>
      </c>
      <c r="E24" s="150" t="s">
        <v>371</v>
      </c>
      <c r="F24" s="150" t="s">
        <v>311</v>
      </c>
      <c r="G24" s="149" t="s">
        <v>60</v>
      </c>
      <c r="H24" s="149" t="s">
        <v>355</v>
      </c>
      <c r="I24" s="150" t="s">
        <v>313</v>
      </c>
      <c r="J24" s="150" t="s">
        <v>372</v>
      </c>
    </row>
    <row r="25" ht="30" customHeight="1" spans="1:10">
      <c r="A25" s="150"/>
      <c r="B25" s="150" t="s">
        <v>373</v>
      </c>
      <c r="C25" s="150" t="s">
        <v>308</v>
      </c>
      <c r="D25" s="150" t="s">
        <v>309</v>
      </c>
      <c r="E25" s="150" t="s">
        <v>374</v>
      </c>
      <c r="F25" s="150" t="s">
        <v>311</v>
      </c>
      <c r="G25" s="149" t="s">
        <v>375</v>
      </c>
      <c r="H25" s="149" t="s">
        <v>376</v>
      </c>
      <c r="I25" s="150" t="s">
        <v>313</v>
      </c>
      <c r="J25" s="150" t="s">
        <v>377</v>
      </c>
    </row>
    <row r="26" ht="30" customHeight="1" spans="1:10">
      <c r="A26" s="150"/>
      <c r="B26" s="150" t="s">
        <v>373</v>
      </c>
      <c r="C26" s="150" t="s">
        <v>308</v>
      </c>
      <c r="D26" s="150" t="s">
        <v>316</v>
      </c>
      <c r="E26" s="150" t="s">
        <v>378</v>
      </c>
      <c r="F26" s="150" t="s">
        <v>311</v>
      </c>
      <c r="G26" s="149" t="s">
        <v>318</v>
      </c>
      <c r="H26" s="149" t="s">
        <v>319</v>
      </c>
      <c r="I26" s="150" t="s">
        <v>313</v>
      </c>
      <c r="J26" s="150" t="s">
        <v>379</v>
      </c>
    </row>
    <row r="27" ht="30" customHeight="1" spans="1:10">
      <c r="A27" s="150"/>
      <c r="B27" s="150" t="s">
        <v>373</v>
      </c>
      <c r="C27" s="150" t="s">
        <v>308</v>
      </c>
      <c r="D27" s="150" t="s">
        <v>316</v>
      </c>
      <c r="E27" s="150" t="s">
        <v>380</v>
      </c>
      <c r="F27" s="150" t="s">
        <v>335</v>
      </c>
      <c r="G27" s="149" t="s">
        <v>381</v>
      </c>
      <c r="H27" s="149" t="s">
        <v>319</v>
      </c>
      <c r="I27" s="150" t="s">
        <v>313</v>
      </c>
      <c r="J27" s="150" t="s">
        <v>382</v>
      </c>
    </row>
    <row r="28" ht="30" customHeight="1" spans="1:10">
      <c r="A28" s="150"/>
      <c r="B28" s="150" t="s">
        <v>373</v>
      </c>
      <c r="C28" s="150" t="s">
        <v>308</v>
      </c>
      <c r="D28" s="150" t="s">
        <v>321</v>
      </c>
      <c r="E28" s="150" t="s">
        <v>383</v>
      </c>
      <c r="F28" s="150" t="s">
        <v>311</v>
      </c>
      <c r="G28" s="149" t="s">
        <v>323</v>
      </c>
      <c r="H28" s="149" t="s">
        <v>324</v>
      </c>
      <c r="I28" s="150" t="s">
        <v>313</v>
      </c>
      <c r="J28" s="150" t="s">
        <v>384</v>
      </c>
    </row>
    <row r="29" ht="30" customHeight="1" spans="1:10">
      <c r="A29" s="150"/>
      <c r="B29" s="150" t="s">
        <v>373</v>
      </c>
      <c r="C29" s="150" t="s">
        <v>326</v>
      </c>
      <c r="D29" s="150" t="s">
        <v>327</v>
      </c>
      <c r="E29" s="150" t="s">
        <v>385</v>
      </c>
      <c r="F29" s="150" t="s">
        <v>311</v>
      </c>
      <c r="G29" s="149" t="s">
        <v>386</v>
      </c>
      <c r="H29" s="149"/>
      <c r="I29" s="150" t="s">
        <v>330</v>
      </c>
      <c r="J29" s="150" t="s">
        <v>387</v>
      </c>
    </row>
    <row r="30" ht="41" customHeight="1" spans="1:10">
      <c r="A30" s="150"/>
      <c r="B30" s="150" t="s">
        <v>373</v>
      </c>
      <c r="C30" s="150" t="s">
        <v>326</v>
      </c>
      <c r="D30" s="150" t="s">
        <v>388</v>
      </c>
      <c r="E30" s="150" t="s">
        <v>389</v>
      </c>
      <c r="F30" s="150" t="s">
        <v>311</v>
      </c>
      <c r="G30" s="149" t="s">
        <v>390</v>
      </c>
      <c r="H30" s="149"/>
      <c r="I30" s="150" t="s">
        <v>330</v>
      </c>
      <c r="J30" s="150" t="s">
        <v>391</v>
      </c>
    </row>
    <row r="31" ht="30" customHeight="1" spans="1:10">
      <c r="A31" s="150"/>
      <c r="B31" s="150" t="s">
        <v>373</v>
      </c>
      <c r="C31" s="150" t="s">
        <v>332</v>
      </c>
      <c r="D31" s="150" t="s">
        <v>333</v>
      </c>
      <c r="E31" s="150" t="s">
        <v>392</v>
      </c>
      <c r="F31" s="150" t="s">
        <v>335</v>
      </c>
      <c r="G31" s="149" t="s">
        <v>351</v>
      </c>
      <c r="H31" s="149" t="s">
        <v>319</v>
      </c>
      <c r="I31" s="150" t="s">
        <v>313</v>
      </c>
      <c r="J31" s="150" t="s">
        <v>393</v>
      </c>
    </row>
    <row r="32" ht="30" customHeight="1" spans="1:10">
      <c r="A32" s="150" t="s">
        <v>282</v>
      </c>
      <c r="B32" s="150" t="s">
        <v>394</v>
      </c>
      <c r="C32" s="150" t="s">
        <v>308</v>
      </c>
      <c r="D32" s="150" t="s">
        <v>309</v>
      </c>
      <c r="E32" s="150" t="s">
        <v>395</v>
      </c>
      <c r="F32" s="150" t="s">
        <v>311</v>
      </c>
      <c r="G32" s="149" t="s">
        <v>176</v>
      </c>
      <c r="H32" s="149" t="s">
        <v>312</v>
      </c>
      <c r="I32" s="150" t="s">
        <v>313</v>
      </c>
      <c r="J32" s="150" t="s">
        <v>396</v>
      </c>
    </row>
    <row r="33" ht="30" customHeight="1" spans="1:10">
      <c r="A33" s="150"/>
      <c r="B33" s="150" t="s">
        <v>394</v>
      </c>
      <c r="C33" s="150" t="s">
        <v>308</v>
      </c>
      <c r="D33" s="150" t="s">
        <v>321</v>
      </c>
      <c r="E33" s="150" t="s">
        <v>322</v>
      </c>
      <c r="F33" s="150" t="s">
        <v>311</v>
      </c>
      <c r="G33" s="149" t="s">
        <v>323</v>
      </c>
      <c r="H33" s="149" t="s">
        <v>324</v>
      </c>
      <c r="I33" s="150" t="s">
        <v>313</v>
      </c>
      <c r="J33" s="150" t="s">
        <v>365</v>
      </c>
    </row>
    <row r="34" ht="30" customHeight="1" spans="1:10">
      <c r="A34" s="150"/>
      <c r="B34" s="150" t="s">
        <v>394</v>
      </c>
      <c r="C34" s="150" t="s">
        <v>326</v>
      </c>
      <c r="D34" s="150" t="s">
        <v>327</v>
      </c>
      <c r="E34" s="150" t="s">
        <v>397</v>
      </c>
      <c r="F34" s="150" t="s">
        <v>311</v>
      </c>
      <c r="G34" s="149" t="s">
        <v>398</v>
      </c>
      <c r="H34" s="149"/>
      <c r="I34" s="150" t="s">
        <v>330</v>
      </c>
      <c r="J34" s="150" t="s">
        <v>399</v>
      </c>
    </row>
    <row r="35" ht="30" customHeight="1" spans="1:10">
      <c r="A35" s="150"/>
      <c r="B35" s="150" t="s">
        <v>394</v>
      </c>
      <c r="C35" s="150" t="s">
        <v>332</v>
      </c>
      <c r="D35" s="150" t="s">
        <v>333</v>
      </c>
      <c r="E35" s="150" t="s">
        <v>400</v>
      </c>
      <c r="F35" s="150" t="s">
        <v>335</v>
      </c>
      <c r="G35" s="149" t="s">
        <v>351</v>
      </c>
      <c r="H35" s="149" t="s">
        <v>319</v>
      </c>
      <c r="I35" s="150" t="s">
        <v>313</v>
      </c>
      <c r="J35" s="150" t="s">
        <v>401</v>
      </c>
    </row>
    <row r="36" ht="30" customHeight="1" spans="1:10">
      <c r="A36" s="150" t="s">
        <v>286</v>
      </c>
      <c r="B36" s="150" t="s">
        <v>402</v>
      </c>
      <c r="C36" s="150" t="s">
        <v>308</v>
      </c>
      <c r="D36" s="150" t="s">
        <v>309</v>
      </c>
      <c r="E36" s="150" t="s">
        <v>403</v>
      </c>
      <c r="F36" s="150" t="s">
        <v>311</v>
      </c>
      <c r="G36" s="149" t="s">
        <v>63</v>
      </c>
      <c r="H36" s="149" t="s">
        <v>404</v>
      </c>
      <c r="I36" s="150" t="s">
        <v>313</v>
      </c>
      <c r="J36" s="150" t="s">
        <v>405</v>
      </c>
    </row>
    <row r="37" ht="30" customHeight="1" spans="1:10">
      <c r="A37" s="150"/>
      <c r="B37" s="150" t="s">
        <v>406</v>
      </c>
      <c r="C37" s="150" t="s">
        <v>308</v>
      </c>
      <c r="D37" s="150" t="s">
        <v>316</v>
      </c>
      <c r="E37" s="150" t="s">
        <v>407</v>
      </c>
      <c r="F37" s="150" t="s">
        <v>311</v>
      </c>
      <c r="G37" s="149" t="s">
        <v>318</v>
      </c>
      <c r="H37" s="149" t="s">
        <v>319</v>
      </c>
      <c r="I37" s="150" t="s">
        <v>313</v>
      </c>
      <c r="J37" s="150" t="s">
        <v>408</v>
      </c>
    </row>
    <row r="38" ht="30" customHeight="1" spans="1:10">
      <c r="A38" s="150"/>
      <c r="B38" s="150" t="s">
        <v>406</v>
      </c>
      <c r="C38" s="150" t="s">
        <v>308</v>
      </c>
      <c r="D38" s="150" t="s">
        <v>321</v>
      </c>
      <c r="E38" s="150" t="s">
        <v>322</v>
      </c>
      <c r="F38" s="150" t="s">
        <v>311</v>
      </c>
      <c r="G38" s="149" t="s">
        <v>323</v>
      </c>
      <c r="H38" s="149" t="s">
        <v>324</v>
      </c>
      <c r="I38" s="150" t="s">
        <v>313</v>
      </c>
      <c r="J38" s="150" t="s">
        <v>365</v>
      </c>
    </row>
    <row r="39" ht="30" customHeight="1" spans="1:10">
      <c r="A39" s="150"/>
      <c r="B39" s="150" t="s">
        <v>406</v>
      </c>
      <c r="C39" s="150" t="s">
        <v>326</v>
      </c>
      <c r="D39" s="150" t="s">
        <v>327</v>
      </c>
      <c r="E39" s="150" t="s">
        <v>409</v>
      </c>
      <c r="F39" s="150" t="s">
        <v>311</v>
      </c>
      <c r="G39" s="149" t="s">
        <v>410</v>
      </c>
      <c r="H39" s="149"/>
      <c r="I39" s="150" t="s">
        <v>330</v>
      </c>
      <c r="J39" s="150" t="s">
        <v>411</v>
      </c>
    </row>
    <row r="40" ht="30" customHeight="1" spans="1:10">
      <c r="A40" s="150"/>
      <c r="B40" s="150" t="s">
        <v>406</v>
      </c>
      <c r="C40" s="150" t="s">
        <v>326</v>
      </c>
      <c r="D40" s="150" t="s">
        <v>388</v>
      </c>
      <c r="E40" s="150" t="s">
        <v>412</v>
      </c>
      <c r="F40" s="150" t="s">
        <v>311</v>
      </c>
      <c r="G40" s="149" t="s">
        <v>413</v>
      </c>
      <c r="H40" s="149"/>
      <c r="I40" s="150" t="s">
        <v>330</v>
      </c>
      <c r="J40" s="150" t="s">
        <v>414</v>
      </c>
    </row>
    <row r="41" ht="30" customHeight="1" spans="1:10">
      <c r="A41" s="150"/>
      <c r="B41" s="150" t="s">
        <v>406</v>
      </c>
      <c r="C41" s="150" t="s">
        <v>332</v>
      </c>
      <c r="D41" s="150" t="s">
        <v>333</v>
      </c>
      <c r="E41" s="150" t="s">
        <v>415</v>
      </c>
      <c r="F41" s="150" t="s">
        <v>335</v>
      </c>
      <c r="G41" s="149" t="s">
        <v>351</v>
      </c>
      <c r="H41" s="149" t="s">
        <v>319</v>
      </c>
      <c r="I41" s="150" t="s">
        <v>313</v>
      </c>
      <c r="J41" s="150" t="s">
        <v>416</v>
      </c>
    </row>
  </sheetData>
  <mergeCells count="14">
    <mergeCell ref="A2:J2"/>
    <mergeCell ref="A3:E3"/>
    <mergeCell ref="A7:A11"/>
    <mergeCell ref="A12:A16"/>
    <mergeCell ref="A17:A23"/>
    <mergeCell ref="A24:A31"/>
    <mergeCell ref="A32:A35"/>
    <mergeCell ref="A36:A41"/>
    <mergeCell ref="B7:B11"/>
    <mergeCell ref="B12:B16"/>
    <mergeCell ref="B17:B23"/>
    <mergeCell ref="B24:B31"/>
    <mergeCell ref="B32:B35"/>
    <mergeCell ref="B36:B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2026-03-10T00:47:00Z</dcterms:created>
  <dcterms:modified xsi:type="dcterms:W3CDTF">2026-03-17T00:11:34Z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E6202BD49DCD4585A681CCCE73215FD5_12</vt:lpwstr>
  </property>
</Properties>
</file>