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 tabRatio="933" activeTab="8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社保基金草案" sheetId="6" r:id="rId6"/>
    <sheet name="财政预算支出明细表附表" sheetId="7" r:id="rId7"/>
    <sheet name="基金预算草案" sheetId="8" r:id="rId8"/>
    <sheet name="国有资本经营预算" sheetId="9" r:id="rId9"/>
  </sheets>
  <definedNames>
    <definedName name="_xlnm._FilterDatabase" localSheetId="3" hidden="1">'公共预算草案功能分类表  '!$A$5:$G$36</definedName>
    <definedName name="_xlnm._FilterDatabase" localSheetId="2" hidden="1">一般公共预算收支草案!$A$5:$H$66</definedName>
    <definedName name="Database" localSheetId="7" hidden="1">#REF!</definedName>
    <definedName name="Database" localSheetId="5" hidden="1">#REF!</definedName>
    <definedName name="Database" hidden="1">#REF!</definedName>
    <definedName name="_xlnm.Print_Area" localSheetId="7">基金预算草案!$A$1:$H$28</definedName>
    <definedName name="_xlnm.Print_Area" localSheetId="2">一般公共预算收支草案!$A$1:$H$66</definedName>
    <definedName name="_xlnm.Print_Titles" localSheetId="4">公共预算草案按经济分类!$1:$5</definedName>
    <definedName name="_xlnm.Print_Titles" localSheetId="3">'公共预算草案功能分类表  '!$1:$5</definedName>
    <definedName name="_xlnm.Print_Titles" localSheetId="7">基金预算草案!$2:$5</definedName>
    <definedName name="_xlnm.Print_Titles" localSheetId="5">社保基金草案!$2:$4</definedName>
    <definedName name="_xlnm.Print_Titles" localSheetId="2">一般公共预算收支草案!$2:$5</definedName>
    <definedName name="表4" localSheetId="7">#REF!</definedName>
    <definedName name="表4" localSheetId="5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<sst xmlns="http://schemas.openxmlformats.org/spreadsheetml/2006/main" count="357">
  <si>
    <t>附件2</t>
  </si>
  <si>
    <t>梁河县遮岛镇</t>
  </si>
  <si>
    <t>2022年度财政预算(草案)</t>
  </si>
  <si>
    <t>梁河县遮岛镇人民政府</t>
  </si>
  <si>
    <t>2022年1月</t>
  </si>
  <si>
    <t>目              录</t>
  </si>
  <si>
    <t>序号</t>
  </si>
  <si>
    <t>表                  名</t>
  </si>
  <si>
    <t>2022年梁河县遮岛镇一般公共预算收支草案（表一）</t>
  </si>
  <si>
    <t>2022年梁河县遮岛镇一般公共预算收支功能分类情况表（表二）</t>
  </si>
  <si>
    <t>2022年梁河县遮岛镇一般公共预算支出经济分类情况表（表三）</t>
  </si>
  <si>
    <t>2022年梁河县遮岛镇财政预算支出明细表(草案）（表三/1）</t>
  </si>
  <si>
    <t>2022年梁河县遮岛镇政府性基金预算收支草案（表四）</t>
  </si>
  <si>
    <t>2022年梁河县遮岛镇国有资本经营预算草案（表五）</t>
  </si>
  <si>
    <t>2022年梁河县遮岛镇社会保险基金预算草案（表六）</t>
  </si>
  <si>
    <t>表一</t>
  </si>
  <si>
    <t>2022年梁河县遮岛镇一般公共预算收支草案</t>
  </si>
  <si>
    <t>单位：万元</t>
  </si>
  <si>
    <t>收入</t>
  </si>
  <si>
    <t>2021年预算数</t>
  </si>
  <si>
    <t>2022年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</si>
  <si>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</si>
  <si>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</si>
  <si>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</si>
  <si>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</si>
  <si>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</si>
  <si>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</si>
  <si>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</si>
  <si>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</si>
  <si>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</si>
  <si>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</si>
  <si>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</si>
  <si>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</si>
  <si>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</si>
  <si>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</si>
  <si>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</si>
  <si>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</si>
  <si>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</si>
  <si>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</si>
  <si>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</si>
  <si>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</si>
  <si>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</si>
  <si>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</si>
  <si>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</si>
  <si>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</si>
  <si>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</si>
  <si>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</si>
  <si>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</si>
  <si>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</si>
  <si>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</si>
  <si>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</si>
  <si>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</si>
  <si>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</si>
  <si>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</si>
  <si>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</si>
  <si>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</si>
  <si>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</si>
  <si>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</si>
  <si>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</si>
  <si>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</si>
  <si>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</si>
  <si>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</si>
  <si>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</si>
  <si>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</si>
  <si>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</si>
  <si>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</si>
  <si>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</si>
  <si>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</si>
  <si>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</si>
  <si>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</si>
  <si>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</si>
  <si>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</si>
  <si>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</si>
  <si>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</si>
  <si>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</si>
  <si>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</si>
  <si>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</si>
  <si>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</si>
  <si>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</si>
  <si>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</si>
  <si>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</si>
  <si>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</si>
  <si>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</si>
  <si>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</si>
  <si>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</si>
  <si>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</si>
  <si>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</si>
  <si>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</si>
  <si>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</si>
  <si>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</si>
  <si>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</si>
  <si>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</si>
  <si>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</si>
  <si>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</si>
  <si>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</si>
  <si>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</si>
  <si>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</si>
  <si>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</si>
  <si>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</si>
  <si>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</si>
  <si>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</si>
  <si>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</si>
  <si>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</si>
  <si>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</si>
  <si>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</si>
  <si>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</si>
  <si>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</si>
  <si>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</si>
  <si>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</si>
  <si>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</si>
  <si>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</si>
  <si>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</si>
  <si>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</si>
  <si>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</si>
  <si>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</si>
  <si>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</si>
  <si>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</si>
  <si>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</si>
  <si>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</si>
  <si>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</si>
  <si>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</si>
  <si>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2022年梁河县遮岛镇一般公共预算收支功能分类情况表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</si>
  <si>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</si>
  <si>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</si>
  <si>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</si>
  <si>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</si>
  <si>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</si>
  <si>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</si>
  <si>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</si>
  <si>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</si>
  <si>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</si>
  <si>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</si>
  <si>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</si>
  <si>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</si>
  <si>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</si>
  <si>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</si>
  <si>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</si>
  <si>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</si>
  <si>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</si>
  <si>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</si>
  <si>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宗教事务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</si>
  <si>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</si>
  <si>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</si>
  <si>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</si>
  <si>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</si>
  <si>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</si>
  <si>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</si>
  <si>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</si>
  <si>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</si>
  <si>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</si>
  <si>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>204公共安全支出</t>
  </si>
  <si>
    <t xml:space="preserve">  06 司法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</si>
  <si>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</si>
  <si>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</si>
  <si>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</si>
  <si>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</si>
  <si>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</si>
  <si>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群众文化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</si>
  <si>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</si>
  <si>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</si>
  <si>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</si>
  <si>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</si>
  <si>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</si>
  <si>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</si>
  <si>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</si>
  <si>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</si>
  <si>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</si>
  <si>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</si>
  <si>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</si>
  <si>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</si>
  <si>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</si>
  <si>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</si>
  <si>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</si>
  <si>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</si>
  <si>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</si>
  <si>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</si>
  <si>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</si>
  <si>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</si>
  <si>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</si>
  <si>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</si>
  <si>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</si>
  <si>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</si>
  <si>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</si>
  <si>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</si>
  <si>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</si>
  <si>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</si>
  <si>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</si>
  <si>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</si>
  <si>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</si>
  <si>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</si>
  <si>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</si>
  <si>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</si>
  <si>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</si>
  <si>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</si>
  <si>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21205城市社区公共设施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</si>
  <si>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</si>
  <si>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</si>
  <si>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</si>
  <si>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</si>
  <si>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</si>
  <si>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</si>
  <si>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</si>
  <si>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</si>
  <si>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</si>
  <si>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</si>
  <si>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</si>
  <si>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21401其他公路水路运输支出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</si>
  <si>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</si>
  <si>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</si>
  <si>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</si>
  <si>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</si>
  <si>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</si>
  <si>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</si>
  <si>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</si>
  <si>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</si>
  <si>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</si>
  <si>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</si>
  <si>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</si>
  <si>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</si>
  <si>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</si>
  <si>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</si>
  <si>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</si>
  <si>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</si>
  <si>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</si>
  <si>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2022年梁河县遮岛镇一般公共预算支出经济分类情况表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</si>
  <si>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</si>
  <si>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</si>
  <si>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</si>
  <si>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</si>
  <si>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</si>
  <si>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</si>
  <si>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</si>
  <si>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</si>
  <si>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</si>
  <si>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</si>
  <si>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</si>
  <si>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</si>
  <si>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</si>
  <si>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</si>
  <si>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26 档案事务</t>
  </si>
  <si>
    <t xml:space="preserve">  08 广播影视</t>
  </si>
  <si>
    <t xml:space="preserve">  11 行政事业单位医疗</t>
  </si>
  <si>
    <t>表六</t>
  </si>
  <si>
    <t>2022年梁河县遮岛镇社保险基金预算草案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</si>
  <si>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</si>
  <si>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</si>
  <si>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</si>
  <si>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</si>
  <si>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</si>
  <si>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</si>
  <si>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</si>
  <si>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</si>
  <si>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</si>
  <si>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</si>
  <si>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</si>
  <si>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</si>
  <si>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</si>
  <si>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</si>
  <si>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</si>
  <si>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</si>
  <si>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</si>
  <si>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</si>
  <si>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</si>
  <si>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</si>
  <si>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</si>
  <si>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</si>
  <si>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</si>
  <si>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</si>
  <si>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</si>
  <si>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</si>
  <si>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</si>
  <si>
    <t>表三/1/附表</t>
  </si>
  <si>
    <t>2022年梁河县遮岛镇财政预算支出明细表(草案）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</si>
  <si>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</si>
  <si>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</si>
  <si>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</si>
  <si>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</si>
  <si>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</si>
  <si>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</si>
  <si>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</si>
  <si>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</si>
  <si>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</si>
  <si>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</si>
  <si>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</si>
  <si>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</si>
  <si>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</si>
  <si>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乡镇团委工作经费</t>
  </si>
  <si>
    <t>乡镇妇联工作经费</t>
  </si>
  <si>
    <t>乡镇人大主席团审议工作经费</t>
  </si>
  <si>
    <t>人大代表活动经费</t>
  </si>
  <si>
    <t>乡镇人代会经费</t>
  </si>
  <si>
    <t>政协委员视察经费</t>
  </si>
  <si>
    <t>乡镇宗教工作经费</t>
  </si>
  <si>
    <t>乡镇宣传工作经费</t>
  </si>
  <si>
    <t>财政所工作经费</t>
  </si>
  <si>
    <t>乡镇工作经费</t>
  </si>
  <si>
    <t>乡镇综治维稳工作经费</t>
  </si>
  <si>
    <t>农村公路日常养护乡村道路专项经费</t>
  </si>
  <si>
    <t>州县配套基层党建工作经费</t>
  </si>
  <si>
    <t>乡镇党校建设经费</t>
  </si>
  <si>
    <t>社区党组织服务群众专项经费</t>
  </si>
  <si>
    <t>乡镇退役军人服务站运行经费</t>
  </si>
  <si>
    <t>耕地地力保护补贴工作经费</t>
  </si>
  <si>
    <t>农村集体产权制度改革工作经费</t>
  </si>
  <si>
    <t>烟区基础设施维修资金及烟区规划、面积落实补助资金</t>
  </si>
  <si>
    <t>榨季甘蔗生产目标任务工作补助经费</t>
  </si>
  <si>
    <t>全面推进乡镇依法治理工作经费</t>
  </si>
  <si>
    <t>农村宅基地工作经费</t>
  </si>
  <si>
    <t>爱国卫生“七个专项行动”及农村人居环境整治专项工作经费</t>
  </si>
  <si>
    <t>被征地农民基本养老保障专项资金</t>
  </si>
  <si>
    <t>民族团结进行创建工作经费</t>
  </si>
  <si>
    <t>健康教育工作经费</t>
  </si>
  <si>
    <t>创建国家卫生县城专项经费</t>
  </si>
  <si>
    <t>表四</t>
  </si>
  <si>
    <t>2022年梁河县遮岛镇政府性基金预算收支草案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</si>
  <si>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</si>
  <si>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</si>
  <si>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</si>
  <si>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</si>
  <si>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</si>
  <si>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</si>
  <si>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</si>
  <si>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</si>
  <si>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</si>
  <si>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</si>
  <si>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</si>
  <si>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</si>
  <si>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</si>
  <si>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</si>
  <si>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</si>
  <si>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</si>
  <si>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</si>
  <si>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</si>
  <si>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</si>
  <si>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</si>
  <si>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</si>
  <si>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</si>
  <si>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</si>
  <si>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</si>
  <si>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</si>
  <si>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</si>
  <si>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</si>
  <si>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</si>
  <si>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2022年梁河县遮岛镇国有资本经营预算草案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</si>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</sst>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0.00_ "/>
    <numFmt numFmtId="178" formatCode="#,##0_ ;[Red]\-#,##0\ "/>
    <numFmt numFmtId="179" formatCode="0.0%"/>
    <numFmt numFmtId="180" formatCode="0.00;[Red]0.00"/>
    <numFmt numFmtId="181" formatCode="#,##0_);[Red]\(#,##0\)"/>
  </numFmts>
  <fonts count="70"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4">
    <xf numFmtId="0" fontId="0" fillId="0" borderId="0"/>
    <xf numFmtId="0" fontId="16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4" fontId="41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8" fillId="14" borderId="26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0" fillId="0" borderId="0"/>
    <xf numFmtId="0" fontId="45" fillId="0" borderId="24" applyNumberFormat="0" applyFill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41" fillId="13" borderId="25" applyNumberFormat="0" applyFon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0" borderId="22" applyNumberFormat="0" applyFill="0" applyAlignment="0" applyProtection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28" borderId="0" applyNumberFormat="0" applyBorder="0" applyAlignment="0" applyProtection="0">
      <alignment vertical="center"/>
    </xf>
    <xf numFmtId="0" fontId="0" fillId="0" borderId="0"/>
    <xf numFmtId="0" fontId="47" fillId="0" borderId="31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4" fillId="17" borderId="29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7" fillId="17" borderId="26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60" fillId="27" borderId="32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0" borderId="0"/>
    <xf numFmtId="0" fontId="36" fillId="0" borderId="21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0" fillId="0" borderId="0"/>
    <xf numFmtId="0" fontId="63" fillId="32" borderId="0" applyNumberFormat="0" applyBorder="0" applyAlignment="0" applyProtection="0">
      <alignment vertical="center"/>
    </xf>
    <xf numFmtId="0" fontId="0" fillId="0" borderId="0"/>
    <xf numFmtId="0" fontId="50" fillId="0" borderId="28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6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" borderId="23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2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0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37" fontId="64" fillId="0" borderId="0"/>
    <xf numFmtId="0" fontId="0" fillId="0" borderId="0"/>
    <xf numFmtId="0" fontId="65" fillId="0" borderId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0" fillId="0" borderId="0"/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0" fillId="0" borderId="0"/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68" fillId="46" borderId="1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3" borderId="18" applyNumberFormat="0" applyAlignment="0" applyProtection="0">
      <alignment vertical="center"/>
    </xf>
    <xf numFmtId="0" fontId="0" fillId="0" borderId="0">
      <alignment vertical="center"/>
    </xf>
    <xf numFmtId="0" fontId="32" fillId="3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3" borderId="23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6" borderId="18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32" fillId="3" borderId="18" applyNumberFormat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6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3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5" fillId="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8" fillId="46" borderId="18" applyNumberFormat="0" applyAlignment="0" applyProtection="0">
      <alignment vertical="center"/>
    </xf>
    <xf numFmtId="0" fontId="0" fillId="0" borderId="0"/>
    <xf numFmtId="0" fontId="42" fillId="3" borderId="23" applyNumberFormat="0" applyAlignment="0" applyProtection="0">
      <alignment vertical="center"/>
    </xf>
    <xf numFmtId="0" fontId="0" fillId="0" borderId="0"/>
    <xf numFmtId="0" fontId="42" fillId="3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8" fillId="46" borderId="18" applyNumberFormat="0" applyAlignment="0" applyProtection="0">
      <alignment vertical="center"/>
    </xf>
    <xf numFmtId="0" fontId="0" fillId="0" borderId="0"/>
    <xf numFmtId="0" fontId="0" fillId="0" borderId="0"/>
    <xf numFmtId="0" fontId="42" fillId="3" borderId="23" applyNumberFormat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9" applyNumberFormat="0" applyFill="0" applyAlignment="0" applyProtection="0">
      <alignment vertical="center"/>
    </xf>
    <xf numFmtId="0" fontId="0" fillId="0" borderId="0"/>
    <xf numFmtId="0" fontId="32" fillId="3" borderId="18" applyNumberFormat="0" applyAlignment="0" applyProtection="0">
      <alignment vertical="center"/>
    </xf>
    <xf numFmtId="0" fontId="0" fillId="0" borderId="0"/>
    <xf numFmtId="0" fontId="32" fillId="3" borderId="18" applyNumberFormat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/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9" fillId="0" borderId="0"/>
    <xf numFmtId="41" fontId="0" fillId="0" borderId="0" applyFont="0" applyFill="0" applyBorder="0" applyAlignment="0" applyProtection="0"/>
    <xf numFmtId="4" fontId="69" fillId="0" borderId="0" applyFont="0" applyFill="0" applyBorder="0" applyAlignment="0" applyProtection="0"/>
    <xf numFmtId="0" fontId="66" fillId="5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42" fillId="3" borderId="23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68" fillId="46" borderId="18" applyNumberForma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</cellStyleXfs>
  <cellXfs count="235">
    <xf numFmtId="0" fontId="0" fillId="0" borderId="0" xfId="0"/>
    <xf numFmtId="0" fontId="0" fillId="0" borderId="0" xfId="0" applyFont="1" applyFill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177" fontId="1" fillId="0" borderId="0" xfId="445" applyNumberFormat="1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191" applyFont="1" applyAlignment="1" applyProtection="1">
      <alignment horizontal="center" vertical="center"/>
      <protection locked="0"/>
    </xf>
    <xf numFmtId="177" fontId="4" fillId="0" borderId="0" xfId="483" applyNumberFormat="1" applyFont="1" applyFill="1" applyAlignment="1">
      <alignment horizontal="center" vertical="center" wrapText="1"/>
    </xf>
    <xf numFmtId="0" fontId="4" fillId="0" borderId="0" xfId="483" applyFont="1" applyFill="1" applyAlignment="1">
      <alignment horizontal="center" vertical="center"/>
    </xf>
    <xf numFmtId="0" fontId="0" fillId="0" borderId="0" xfId="483" applyFont="1" applyFill="1" applyAlignment="1">
      <alignment horizontal="center" vertical="center"/>
    </xf>
    <xf numFmtId="178" fontId="5" fillId="0" borderId="1" xfId="483" applyNumberFormat="1" applyFont="1" applyBorder="1" applyAlignment="1">
      <alignment horizontal="distributed" vertical="center" wrapText="1" indent="3"/>
    </xf>
    <xf numFmtId="178" fontId="5" fillId="0" borderId="1" xfId="445" applyNumberFormat="1" applyFont="1" applyBorder="1" applyAlignment="1">
      <alignment horizontal="center" vertical="center" wrapText="1"/>
    </xf>
    <xf numFmtId="0" fontId="5" fillId="0" borderId="2" xfId="445" applyFont="1" applyBorder="1" applyAlignment="1">
      <alignment horizontal="center" vertical="center"/>
    </xf>
    <xf numFmtId="0" fontId="5" fillId="0" borderId="3" xfId="445" applyFont="1" applyBorder="1" applyAlignment="1">
      <alignment horizontal="center" vertical="center"/>
    </xf>
    <xf numFmtId="178" fontId="5" fillId="0" borderId="4" xfId="483" applyNumberFormat="1" applyFont="1" applyBorder="1" applyAlignment="1">
      <alignment horizontal="distributed" vertical="center" wrapText="1" indent="3"/>
    </xf>
    <xf numFmtId="178" fontId="5" fillId="0" borderId="4" xfId="445" applyNumberFormat="1" applyFont="1" applyBorder="1" applyAlignment="1">
      <alignment horizontal="center" vertical="center" wrapText="1"/>
    </xf>
    <xf numFmtId="178" fontId="5" fillId="0" borderId="5" xfId="445" applyNumberFormat="1" applyFont="1" applyBorder="1" applyAlignment="1">
      <alignment horizontal="center" vertical="center" wrapText="1"/>
    </xf>
    <xf numFmtId="178" fontId="5" fillId="0" borderId="5" xfId="445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2" applyNumberFormat="1" applyFont="1" applyFill="1" applyBorder="1" applyAlignment="1">
      <alignment vertical="center"/>
    </xf>
    <xf numFmtId="0" fontId="5" fillId="2" borderId="5" xfId="445" applyFont="1" applyFill="1" applyBorder="1" applyAlignment="1">
      <alignment horizontal="left" vertical="center"/>
    </xf>
    <xf numFmtId="178" fontId="5" fillId="0" borderId="3" xfId="445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" xfId="0" applyNumberFormat="1" applyFont="1" applyFill="1" applyBorder="1" applyAlignment="1" applyProtection="1">
      <alignment horizontal="left" vertical="center"/>
    </xf>
    <xf numFmtId="3" fontId="0" fillId="2" borderId="3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4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3" xfId="0" applyNumberFormat="1" applyFont="1" applyFill="1" applyBorder="1" applyAlignment="1" applyProtection="1">
      <alignment horizontal="left" vertical="center"/>
    </xf>
    <xf numFmtId="0" fontId="5" fillId="0" borderId="5" xfId="445" applyFont="1" applyBorder="1" applyAlignment="1">
      <alignment horizontal="distributed" vertical="center" indent="1"/>
    </xf>
    <xf numFmtId="3" fontId="5" fillId="2" borderId="3" xfId="0" applyNumberFormat="1" applyFont="1" applyFill="1" applyBorder="1" applyAlignment="1" applyProtection="1">
      <alignment horizontal="right" vertical="center"/>
    </xf>
    <xf numFmtId="179" fontId="5" fillId="0" borderId="5" xfId="22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5" fillId="2" borderId="5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0" fontId="6" fillId="0" borderId="0" xfId="483" applyFont="1" applyFill="1">
      <alignment vertical="center"/>
    </xf>
    <xf numFmtId="0" fontId="0" fillId="0" borderId="0" xfId="445" applyFill="1">
      <alignment vertical="center"/>
    </xf>
    <xf numFmtId="0" fontId="5" fillId="0" borderId="0" xfId="445" applyFont="1" applyFill="1">
      <alignment vertical="center"/>
    </xf>
    <xf numFmtId="177" fontId="7" fillId="0" borderId="0" xfId="483" applyNumberFormat="1" applyFont="1" applyFill="1" applyAlignment="1">
      <alignment vertical="center" wrapText="1"/>
    </xf>
    <xf numFmtId="0" fontId="7" fillId="0" borderId="0" xfId="483" applyFont="1" applyFill="1">
      <alignment vertical="center"/>
    </xf>
    <xf numFmtId="177" fontId="0" fillId="0" borderId="0" xfId="483" applyNumberFormat="1" applyFont="1" applyFill="1" applyAlignment="1">
      <alignment vertical="center" wrapText="1"/>
    </xf>
    <xf numFmtId="178" fontId="0" fillId="0" borderId="0" xfId="483" applyNumberFormat="1" applyFont="1" applyFill="1" applyAlignment="1">
      <alignment vertical="center"/>
    </xf>
    <xf numFmtId="178" fontId="0" fillId="0" borderId="6" xfId="483" applyNumberFormat="1" applyFont="1" applyFill="1" applyBorder="1" applyAlignment="1">
      <alignment vertical="center"/>
    </xf>
    <xf numFmtId="178" fontId="0" fillId="0" borderId="6" xfId="483" applyNumberFormat="1" applyFont="1" applyFill="1" applyBorder="1" applyAlignment="1">
      <alignment horizontal="right" vertical="center"/>
    </xf>
    <xf numFmtId="177" fontId="5" fillId="0" borderId="1" xfId="483" applyNumberFormat="1" applyFont="1" applyFill="1" applyBorder="1" applyAlignment="1">
      <alignment horizontal="distributed" vertical="center" wrapText="1"/>
    </xf>
    <xf numFmtId="0" fontId="5" fillId="0" borderId="5" xfId="445" applyFont="1" applyFill="1" applyBorder="1" applyAlignment="1">
      <alignment horizontal="center" vertical="center"/>
    </xf>
    <xf numFmtId="178" fontId="5" fillId="0" borderId="1" xfId="483" applyNumberFormat="1" applyFont="1" applyFill="1" applyBorder="1" applyAlignment="1">
      <alignment horizontal="distributed" vertical="center" wrapText="1" indent="3"/>
    </xf>
    <xf numFmtId="177" fontId="5" fillId="0" borderId="4" xfId="483" applyNumberFormat="1" applyFont="1" applyFill="1" applyBorder="1" applyAlignment="1">
      <alignment horizontal="distributed" vertical="center" wrapText="1"/>
    </xf>
    <xf numFmtId="178" fontId="5" fillId="0" borderId="4" xfId="483" applyNumberFormat="1" applyFont="1" applyFill="1" applyBorder="1" applyAlignment="1">
      <alignment horizontal="distributed" vertical="center" wrapText="1" indent="3"/>
    </xf>
    <xf numFmtId="177" fontId="0" fillId="0" borderId="5" xfId="445" applyNumberFormat="1" applyFont="1" applyFill="1" applyBorder="1" applyAlignment="1">
      <alignment horizontal="left" vertical="center" wrapText="1"/>
    </xf>
    <xf numFmtId="178" fontId="0" fillId="0" borderId="5" xfId="445" applyNumberFormat="1" applyFont="1" applyFill="1" applyBorder="1">
      <alignment vertical="center"/>
    </xf>
    <xf numFmtId="0" fontId="0" fillId="0" borderId="5" xfId="445" applyFont="1" applyFill="1" applyBorder="1" applyAlignment="1">
      <alignment horizontal="left" vertical="center" wrapText="1"/>
    </xf>
    <xf numFmtId="0" fontId="0" fillId="0" borderId="5" xfId="445" applyFont="1" applyFill="1" applyBorder="1" applyAlignment="1">
      <alignment horizontal="left" vertical="center"/>
    </xf>
    <xf numFmtId="0" fontId="0" fillId="0" borderId="5" xfId="445" applyFont="1" applyFill="1" applyBorder="1">
      <alignment vertical="center"/>
    </xf>
    <xf numFmtId="177" fontId="0" fillId="0" borderId="7" xfId="0" applyNumberFormat="1" applyFill="1" applyBorder="1" applyAlignment="1" applyProtection="1">
      <alignment vertical="center" wrapText="1"/>
    </xf>
    <xf numFmtId="0" fontId="0" fillId="0" borderId="5" xfId="445" applyFill="1" applyBorder="1">
      <alignment vertical="center"/>
    </xf>
    <xf numFmtId="177" fontId="0" fillId="0" borderId="5" xfId="445" applyNumberFormat="1" applyFill="1" applyBorder="1" applyAlignment="1">
      <alignment horizontal="left" vertical="center" wrapText="1"/>
    </xf>
    <xf numFmtId="177" fontId="5" fillId="0" borderId="5" xfId="445" applyNumberFormat="1" applyFont="1" applyFill="1" applyBorder="1" applyAlignment="1">
      <alignment horizontal="distributed" vertical="center" wrapText="1"/>
    </xf>
    <xf numFmtId="178" fontId="8" fillId="0" borderId="5" xfId="445" applyNumberFormat="1" applyFont="1" applyFill="1" applyBorder="1">
      <alignment vertical="center"/>
    </xf>
    <xf numFmtId="0" fontId="5" fillId="0" borderId="5" xfId="445" applyFont="1" applyFill="1" applyBorder="1" applyAlignment="1">
      <alignment horizontal="distributed" vertical="center" indent="1"/>
    </xf>
    <xf numFmtId="178" fontId="5" fillId="0" borderId="5" xfId="445" applyNumberFormat="1" applyFont="1" applyFill="1" applyBorder="1">
      <alignment vertical="center"/>
    </xf>
    <xf numFmtId="177" fontId="5" fillId="0" borderId="5" xfId="445" applyNumberFormat="1" applyFont="1" applyFill="1" applyBorder="1" applyAlignment="1">
      <alignment vertical="center" wrapText="1"/>
    </xf>
    <xf numFmtId="0" fontId="5" fillId="0" borderId="5" xfId="445" applyFont="1" applyFill="1" applyBorder="1" applyAlignment="1">
      <alignment horizontal="left" vertical="center"/>
    </xf>
    <xf numFmtId="181" fontId="0" fillId="0" borderId="2" xfId="340" applyNumberFormat="1" applyFont="1" applyFill="1" applyBorder="1" applyAlignment="1" applyProtection="1">
      <alignment horizontal="right" vertical="center"/>
      <protection locked="0"/>
    </xf>
    <xf numFmtId="0" fontId="0" fillId="0" borderId="5" xfId="445" applyFill="1" applyBorder="1" applyAlignment="1">
      <alignment horizontal="left" vertical="center"/>
    </xf>
    <xf numFmtId="178" fontId="0" fillId="0" borderId="5" xfId="445" applyNumberFormat="1" applyFill="1" applyBorder="1">
      <alignment vertical="center"/>
    </xf>
    <xf numFmtId="0" fontId="0" fillId="0" borderId="5" xfId="445" applyFont="1" applyFill="1" applyBorder="1" applyAlignment="1">
      <alignment vertical="center"/>
    </xf>
    <xf numFmtId="177" fontId="7" fillId="0" borderId="5" xfId="483" applyNumberFormat="1" applyFont="1" applyFill="1" applyBorder="1" applyAlignment="1">
      <alignment vertical="center" wrapText="1"/>
    </xf>
    <xf numFmtId="0" fontId="7" fillId="0" borderId="5" xfId="483" applyFont="1" applyFill="1" applyBorder="1">
      <alignment vertical="center"/>
    </xf>
    <xf numFmtId="178" fontId="8" fillId="0" borderId="5" xfId="483" applyNumberFormat="1" applyFont="1" applyFill="1" applyBorder="1">
      <alignment vertical="center"/>
    </xf>
    <xf numFmtId="0" fontId="0" fillId="0" borderId="0" xfId="0" applyAlignment="1">
      <alignment horizontal="center"/>
    </xf>
    <xf numFmtId="177" fontId="1" fillId="0" borderId="0" xfId="445" applyNumberFormat="1" applyFont="1" applyFill="1" applyBorder="1" applyAlignment="1">
      <alignment horizontal="center" vertical="center"/>
    </xf>
    <xf numFmtId="0" fontId="0" fillId="0" borderId="6" xfId="191" applyFont="1" applyBorder="1" applyAlignment="1" applyProtection="1">
      <alignment horizontal="right"/>
      <protection locked="0"/>
    </xf>
    <xf numFmtId="0" fontId="0" fillId="0" borderId="6" xfId="191" applyBorder="1" applyAlignment="1" applyProtection="1">
      <alignment horizontal="right"/>
      <protection locked="0"/>
    </xf>
    <xf numFmtId="0" fontId="0" fillId="0" borderId="0" xfId="191" applyBorder="1" applyAlignment="1" applyProtection="1">
      <alignment horizontal="center"/>
      <protection locked="0"/>
    </xf>
    <xf numFmtId="0" fontId="5" fillId="0" borderId="5" xfId="191" applyFont="1" applyBorder="1" applyAlignment="1" applyProtection="1">
      <alignment horizontal="center" vertical="center"/>
      <protection locked="0"/>
    </xf>
    <xf numFmtId="0" fontId="5" fillId="0" borderId="5" xfId="191" applyFont="1" applyBorder="1" applyAlignment="1" applyProtection="1">
      <alignment horizontal="center" vertical="center" wrapText="1"/>
      <protection locked="0"/>
    </xf>
    <xf numFmtId="177" fontId="9" fillId="0" borderId="5" xfId="484" applyNumberFormat="1" applyFont="1" applyFill="1" applyBorder="1" applyAlignment="1" applyProtection="1">
      <alignment horizontal="center" vertical="center" wrapText="1"/>
    </xf>
    <xf numFmtId="177" fontId="5" fillId="0" borderId="5" xfId="191" applyNumberFormat="1" applyFont="1" applyBorder="1" applyAlignment="1" applyProtection="1">
      <alignment horizontal="center" vertical="center"/>
      <protection locked="0"/>
    </xf>
    <xf numFmtId="0" fontId="0" fillId="0" borderId="5" xfId="191" applyBorder="1" applyAlignment="1" applyProtection="1">
      <alignment horizontal="center" vertical="center"/>
      <protection locked="0"/>
    </xf>
    <xf numFmtId="0" fontId="5" fillId="0" borderId="5" xfId="191" applyFont="1" applyBorder="1" applyAlignment="1" applyProtection="1">
      <alignment horizontal="left" vertical="center"/>
      <protection locked="0"/>
    </xf>
    <xf numFmtId="0" fontId="0" fillId="0" borderId="5" xfId="191" applyFont="1" applyBorder="1" applyAlignment="1" applyProtection="1">
      <alignment horizontal="left" vertical="center"/>
      <protection locked="0"/>
    </xf>
    <xf numFmtId="177" fontId="0" fillId="0" borderId="5" xfId="191" applyNumberFormat="1" applyBorder="1" applyAlignment="1" applyProtection="1">
      <alignment horizontal="center" vertical="center"/>
      <protection locked="0"/>
    </xf>
    <xf numFmtId="0" fontId="0" fillId="0" borderId="5" xfId="0" applyBorder="1"/>
    <xf numFmtId="49" fontId="0" fillId="0" borderId="5" xfId="0" applyNumberFormat="1" applyBorder="1" applyAlignment="1">
      <alignment vertical="center"/>
    </xf>
    <xf numFmtId="0" fontId="0" fillId="0" borderId="8" xfId="131" applyFont="1" applyFill="1" applyBorder="1" applyAlignment="1" applyProtection="1">
      <alignment horizontal="left" vertical="center" wrapText="1"/>
    </xf>
    <xf numFmtId="10" fontId="0" fillId="0" borderId="5" xfId="131" applyNumberFormat="1" applyFont="1" applyFill="1" applyBorder="1" applyAlignment="1" applyProtection="1">
      <alignment horizontal="left" vertical="center" wrapText="1"/>
    </xf>
    <xf numFmtId="0" fontId="0" fillId="0" borderId="5" xfId="191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77" fontId="0" fillId="0" borderId="5" xfId="0" applyNumberFormat="1" applyBorder="1" applyAlignment="1">
      <alignment horizontal="center" vertical="center"/>
    </xf>
    <xf numFmtId="0" fontId="0" fillId="0" borderId="0" xfId="0" applyFont="1" applyFill="1"/>
    <xf numFmtId="0" fontId="0" fillId="0" borderId="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>
      <alignment vertical="center"/>
    </xf>
    <xf numFmtId="0" fontId="10" fillId="0" borderId="9" xfId="0" applyNumberFormat="1" applyFont="1" applyFill="1" applyBorder="1" applyAlignment="1" applyProtection="1">
      <alignment vertical="center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8" fontId="11" fillId="2" borderId="8" xfId="0" applyNumberFormat="1" applyFont="1" applyFill="1" applyBorder="1" applyAlignment="1">
      <alignment horizontal="left" vertical="center" wrapText="1"/>
    </xf>
    <xf numFmtId="178" fontId="11" fillId="0" borderId="8" xfId="0" applyNumberFormat="1" applyFont="1" applyBorder="1" applyAlignment="1">
      <alignment vertical="center" wrapText="1"/>
    </xf>
    <xf numFmtId="176" fontId="11" fillId="0" borderId="8" xfId="0" applyNumberFormat="1" applyFont="1" applyBorder="1" applyAlignment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right" vertical="center"/>
    </xf>
    <xf numFmtId="178" fontId="11" fillId="2" borderId="8" xfId="0" applyNumberFormat="1" applyFont="1" applyFill="1" applyBorder="1" applyAlignment="1">
      <alignment vertical="center" wrapText="1"/>
    </xf>
    <xf numFmtId="176" fontId="0" fillId="0" borderId="12" xfId="0" applyNumberFormat="1" applyFont="1" applyFill="1" applyBorder="1" applyAlignment="1" applyProtection="1">
      <alignment horizontal="right" vertical="center"/>
    </xf>
    <xf numFmtId="176" fontId="0" fillId="0" borderId="13" xfId="0" applyNumberFormat="1" applyFont="1" applyFill="1" applyBorder="1" applyAlignment="1" applyProtection="1">
      <alignment horizontal="right" vertical="center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178" fontId="11" fillId="2" borderId="16" xfId="0" applyNumberFormat="1" applyFont="1" applyFill="1" applyBorder="1" applyAlignment="1">
      <alignment vertical="center" wrapText="1"/>
    </xf>
    <xf numFmtId="176" fontId="0" fillId="0" borderId="17" xfId="0" applyNumberFormat="1" applyFont="1" applyFill="1" applyBorder="1" applyAlignment="1" applyProtection="1">
      <alignment horizontal="right" vertical="center"/>
    </xf>
    <xf numFmtId="178" fontId="11" fillId="0" borderId="16" xfId="0" applyNumberFormat="1" applyFont="1" applyBorder="1" applyAlignment="1">
      <alignment vertical="center" wrapText="1"/>
    </xf>
    <xf numFmtId="178" fontId="12" fillId="0" borderId="8" xfId="0" applyNumberFormat="1" applyFont="1" applyBorder="1" applyAlignment="1">
      <alignment vertical="center" wrapText="1"/>
    </xf>
    <xf numFmtId="0" fontId="0" fillId="0" borderId="6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178" fontId="11" fillId="0" borderId="5" xfId="0" applyNumberFormat="1" applyFont="1" applyBorder="1" applyAlignment="1">
      <alignment vertical="center" wrapText="1"/>
    </xf>
    <xf numFmtId="177" fontId="13" fillId="0" borderId="0" xfId="484" applyNumberFormat="1" applyFont="1" applyFill="1" applyAlignment="1" applyProtection="1">
      <alignment vertical="center"/>
    </xf>
    <xf numFmtId="177" fontId="5" fillId="0" borderId="0" xfId="484" applyNumberFormat="1" applyFont="1" applyFill="1" applyAlignment="1" applyProtection="1">
      <alignment vertical="center"/>
    </xf>
    <xf numFmtId="177" fontId="0" fillId="0" borderId="0" xfId="484" applyNumberFormat="1" applyFont="1" applyFill="1" applyAlignment="1" applyProtection="1">
      <alignment vertical="center"/>
    </xf>
    <xf numFmtId="177" fontId="0" fillId="0" borderId="0" xfId="484" applyNumberFormat="1" applyFont="1" applyFill="1" applyAlignment="1" applyProtection="1">
      <alignment horizontal="center" vertical="center"/>
    </xf>
    <xf numFmtId="177" fontId="14" fillId="0" borderId="0" xfId="445" applyNumberFormat="1" applyFont="1" applyFill="1">
      <alignment vertical="center"/>
    </xf>
    <xf numFmtId="177" fontId="14" fillId="0" borderId="6" xfId="484" applyNumberFormat="1" applyFont="1" applyFill="1" applyBorder="1" applyAlignment="1" applyProtection="1">
      <alignment horizontal="center" vertical="center"/>
    </xf>
    <xf numFmtId="177" fontId="9" fillId="0" borderId="5" xfId="484" applyNumberFormat="1" applyFont="1" applyFill="1" applyBorder="1" applyAlignment="1" applyProtection="1">
      <alignment horizontal="center" vertical="center"/>
    </xf>
    <xf numFmtId="177" fontId="15" fillId="0" borderId="5" xfId="484" applyNumberFormat="1" applyFont="1" applyFill="1" applyBorder="1" applyAlignment="1" applyProtection="1">
      <alignment horizontal="center" vertical="center"/>
    </xf>
    <xf numFmtId="177" fontId="15" fillId="0" borderId="5" xfId="0" applyNumberFormat="1" applyFont="1" applyFill="1" applyBorder="1" applyAlignment="1" applyProtection="1">
      <alignment horizontal="left" vertical="center"/>
      <protection locked="0"/>
    </xf>
    <xf numFmtId="177" fontId="15" fillId="0" borderId="5" xfId="484" applyNumberFormat="1" applyFont="1" applyFill="1" applyBorder="1" applyAlignment="1" applyProtection="1">
      <alignment horizontal="center" vertical="center" shrinkToFit="1"/>
    </xf>
    <xf numFmtId="177" fontId="1" fillId="0" borderId="5" xfId="0" applyNumberFormat="1" applyFont="1" applyFill="1" applyBorder="1" applyAlignment="1" applyProtection="1">
      <alignment horizontal="left" vertical="center"/>
      <protection locked="0"/>
    </xf>
    <xf numFmtId="177" fontId="1" fillId="0" borderId="5" xfId="484" applyNumberFormat="1" applyFont="1" applyFill="1" applyBorder="1" applyAlignment="1" applyProtection="1">
      <alignment horizontal="center" vertical="center" wrapText="1"/>
    </xf>
    <xf numFmtId="177" fontId="1" fillId="0" borderId="5" xfId="484" applyNumberFormat="1" applyFont="1" applyFill="1" applyBorder="1" applyAlignment="1" applyProtection="1">
      <alignment horizontal="center" vertical="center" shrinkToFit="1"/>
    </xf>
    <xf numFmtId="177" fontId="1" fillId="0" borderId="5" xfId="484" applyNumberFormat="1" applyFont="1" applyFill="1" applyBorder="1" applyAlignment="1" applyProtection="1">
      <alignment horizontal="center" vertical="center"/>
    </xf>
    <xf numFmtId="177" fontId="16" fillId="0" borderId="5" xfId="484" applyNumberFormat="1" applyFont="1" applyFill="1" applyBorder="1" applyAlignment="1" applyProtection="1">
      <alignment horizontal="center" vertical="center"/>
    </xf>
    <xf numFmtId="177" fontId="16" fillId="0" borderId="5" xfId="484" applyNumberFormat="1" applyFont="1" applyFill="1" applyBorder="1" applyAlignment="1" applyProtection="1">
      <alignment horizontal="center" vertical="center" wrapText="1"/>
    </xf>
    <xf numFmtId="177" fontId="15" fillId="0" borderId="5" xfId="65" applyNumberFormat="1" applyFont="1" applyFill="1" applyBorder="1" applyAlignment="1" applyProtection="1">
      <alignment vertical="center" wrapText="1"/>
      <protection locked="0"/>
    </xf>
    <xf numFmtId="177" fontId="15" fillId="0" borderId="5" xfId="484" applyNumberFormat="1" applyFont="1" applyFill="1" applyBorder="1" applyAlignment="1" applyProtection="1">
      <alignment horizontal="center" vertical="center" wrapText="1"/>
    </xf>
    <xf numFmtId="177" fontId="1" fillId="0" borderId="5" xfId="445" applyNumberFormat="1" applyFont="1" applyFill="1" applyBorder="1">
      <alignment vertical="center"/>
    </xf>
    <xf numFmtId="177" fontId="1" fillId="0" borderId="5" xfId="65" applyNumberFormat="1" applyFont="1" applyFill="1" applyBorder="1" applyAlignment="1" applyProtection="1">
      <alignment vertical="center" wrapText="1"/>
      <protection locked="0"/>
    </xf>
    <xf numFmtId="177" fontId="1" fillId="0" borderId="5" xfId="0" applyNumberFormat="1" applyFont="1" applyFill="1" applyBorder="1" applyAlignment="1" applyProtection="1">
      <alignment vertical="center"/>
      <protection locked="0"/>
    </xf>
    <xf numFmtId="177" fontId="14" fillId="0" borderId="6" xfId="484" applyNumberFormat="1" applyFont="1" applyFill="1" applyBorder="1" applyAlignment="1" applyProtection="1">
      <alignment horizontal="right" vertical="center"/>
    </xf>
    <xf numFmtId="177" fontId="15" fillId="0" borderId="5" xfId="484" applyNumberFormat="1" applyFont="1" applyFill="1" applyBorder="1" applyAlignment="1" applyProtection="1">
      <alignment vertical="center" shrinkToFit="1"/>
    </xf>
    <xf numFmtId="177" fontId="1" fillId="0" borderId="5" xfId="484" applyNumberFormat="1" applyFont="1" applyFill="1" applyBorder="1" applyAlignment="1" applyProtection="1">
      <alignment vertical="center"/>
    </xf>
    <xf numFmtId="177" fontId="15" fillId="0" borderId="5" xfId="484" applyNumberFormat="1" applyFont="1" applyFill="1" applyBorder="1" applyAlignment="1" applyProtection="1">
      <alignment vertical="center" wrapText="1"/>
    </xf>
    <xf numFmtId="177" fontId="5" fillId="0" borderId="5" xfId="484" applyNumberFormat="1" applyFont="1" applyFill="1" applyBorder="1" applyAlignment="1" applyProtection="1">
      <alignment vertical="center"/>
    </xf>
    <xf numFmtId="177" fontId="0" fillId="0" borderId="5" xfId="484" applyNumberFormat="1" applyFont="1" applyFill="1" applyBorder="1" applyAlignment="1" applyProtection="1">
      <alignment vertical="center"/>
    </xf>
    <xf numFmtId="177" fontId="1" fillId="0" borderId="5" xfId="484" applyNumberFormat="1" applyFont="1" applyFill="1" applyBorder="1" applyAlignment="1" applyProtection="1">
      <alignment vertical="center" wrapText="1"/>
    </xf>
    <xf numFmtId="177" fontId="5" fillId="0" borderId="5" xfId="445" applyNumberFormat="1" applyFont="1" applyFill="1" applyBorder="1" applyAlignment="1">
      <alignment horizontal="left" vertical="center"/>
    </xf>
    <xf numFmtId="177" fontId="1" fillId="0" borderId="5" xfId="65" applyNumberFormat="1" applyFont="1" applyFill="1" applyBorder="1" applyAlignment="1" applyProtection="1">
      <alignment horizontal="left" vertical="center" wrapText="1"/>
      <protection locked="0"/>
    </xf>
    <xf numFmtId="177" fontId="1" fillId="0" borderId="0" xfId="484" applyNumberFormat="1" applyFont="1" applyFill="1" applyAlignment="1" applyProtection="1">
      <alignment horizontal="center" vertical="center"/>
    </xf>
    <xf numFmtId="177" fontId="5" fillId="0" borderId="5" xfId="445" applyNumberFormat="1" applyFont="1" applyFill="1" applyBorder="1" applyAlignment="1">
      <alignment horizontal="left" vertical="center" wrapText="1"/>
    </xf>
    <xf numFmtId="177" fontId="15" fillId="0" borderId="5" xfId="0" applyNumberFormat="1" applyFont="1" applyFill="1" applyBorder="1" applyAlignment="1" applyProtection="1">
      <alignment vertical="center"/>
      <protection locked="0"/>
    </xf>
    <xf numFmtId="177" fontId="0" fillId="0" borderId="5" xfId="484" applyNumberFormat="1" applyFont="1" applyFill="1" applyBorder="1" applyAlignment="1" applyProtection="1">
      <alignment horizontal="center" vertical="center"/>
    </xf>
    <xf numFmtId="177" fontId="15" fillId="0" borderId="5" xfId="484" applyNumberFormat="1" applyFont="1" applyFill="1" applyBorder="1" applyAlignment="1" applyProtection="1">
      <alignment vertical="center"/>
    </xf>
    <xf numFmtId="177" fontId="1" fillId="0" borderId="5" xfId="484" applyNumberFormat="1" applyFont="1" applyFill="1" applyBorder="1" applyAlignment="1" applyProtection="1">
      <alignment vertical="center" shrinkToFit="1"/>
    </xf>
    <xf numFmtId="177" fontId="17" fillId="0" borderId="0" xfId="390" applyNumberFormat="1" applyFont="1" applyFill="1"/>
    <xf numFmtId="177" fontId="18" fillId="0" borderId="0" xfId="445" applyNumberFormat="1" applyFont="1" applyFill="1">
      <alignment vertical="center"/>
    </xf>
    <xf numFmtId="177" fontId="19" fillId="0" borderId="0" xfId="445" applyNumberFormat="1" applyFont="1" applyFill="1" applyAlignment="1">
      <alignment horizontal="center" vertical="center" wrapText="1"/>
    </xf>
    <xf numFmtId="177" fontId="1" fillId="0" borderId="0" xfId="445" applyNumberFormat="1" applyFont="1" applyFill="1">
      <alignment vertical="center"/>
    </xf>
    <xf numFmtId="177" fontId="0" fillId="0" borderId="0" xfId="445" applyNumberFormat="1" applyFill="1">
      <alignment vertical="center"/>
    </xf>
    <xf numFmtId="177" fontId="0" fillId="0" borderId="0" xfId="445" applyNumberFormat="1" applyFill="1" applyAlignment="1">
      <alignment horizontal="center" vertical="center"/>
    </xf>
    <xf numFmtId="177" fontId="0" fillId="0" borderId="0" xfId="445" applyNumberFormat="1" applyFont="1" applyFill="1" applyAlignment="1">
      <alignment horizontal="center" vertical="center"/>
    </xf>
    <xf numFmtId="177" fontId="19" fillId="0" borderId="0" xfId="390" applyNumberFormat="1" applyFont="1" applyFill="1" applyAlignment="1">
      <alignment horizontal="center"/>
    </xf>
    <xf numFmtId="177" fontId="17" fillId="0" borderId="0" xfId="390" applyNumberFormat="1" applyFont="1" applyFill="1" applyAlignment="1">
      <alignment horizontal="center"/>
    </xf>
    <xf numFmtId="177" fontId="20" fillId="0" borderId="0" xfId="390" applyNumberFormat="1" applyFont="1" applyFill="1" applyAlignment="1">
      <alignment horizontal="center"/>
    </xf>
    <xf numFmtId="177" fontId="0" fillId="0" borderId="0" xfId="445" applyNumberFormat="1" applyFont="1" applyFill="1">
      <alignment vertical="center"/>
    </xf>
    <xf numFmtId="177" fontId="21" fillId="0" borderId="0" xfId="445" applyNumberFormat="1" applyFont="1" applyFill="1" applyAlignment="1">
      <alignment horizontal="center" vertical="center"/>
    </xf>
    <xf numFmtId="177" fontId="0" fillId="0" borderId="0" xfId="445" applyNumberFormat="1" applyFill="1" applyBorder="1" applyAlignment="1">
      <alignment horizontal="center" vertical="center"/>
    </xf>
    <xf numFmtId="177" fontId="0" fillId="0" borderId="0" xfId="445" applyNumberFormat="1" applyFont="1" applyFill="1" applyBorder="1" applyAlignment="1">
      <alignment horizontal="center" vertical="center"/>
    </xf>
    <xf numFmtId="177" fontId="19" fillId="0" borderId="5" xfId="445" applyNumberFormat="1" applyFont="1" applyFill="1" applyBorder="1" applyAlignment="1">
      <alignment horizontal="center" vertical="center" wrapText="1"/>
    </xf>
    <xf numFmtId="177" fontId="19" fillId="0" borderId="5" xfId="445" applyNumberFormat="1" applyFont="1" applyFill="1" applyBorder="1" applyAlignment="1">
      <alignment horizontal="center" vertical="center"/>
    </xf>
    <xf numFmtId="177" fontId="15" fillId="0" borderId="5" xfId="445" applyNumberFormat="1" applyFont="1" applyFill="1" applyBorder="1" applyAlignment="1">
      <alignment horizontal="center" vertical="center"/>
    </xf>
    <xf numFmtId="177" fontId="5" fillId="0" borderId="5" xfId="445" applyNumberFormat="1" applyFont="1" applyFill="1" applyBorder="1" applyAlignment="1">
      <alignment horizontal="center" vertical="center"/>
    </xf>
    <xf numFmtId="180" fontId="15" fillId="2" borderId="5" xfId="445" applyNumberFormat="1" applyFont="1" applyFill="1" applyBorder="1" applyAlignment="1">
      <alignment horizontal="center" vertical="center"/>
    </xf>
    <xf numFmtId="177" fontId="15" fillId="2" borderId="5" xfId="445" applyNumberFormat="1" applyFont="1" applyFill="1" applyBorder="1" applyAlignment="1">
      <alignment horizontal="center" vertical="center"/>
    </xf>
    <xf numFmtId="177" fontId="0" fillId="0" borderId="5" xfId="445" applyNumberFormat="1" applyFont="1" applyFill="1" applyBorder="1" applyAlignment="1">
      <alignment horizontal="center" vertical="center"/>
    </xf>
    <xf numFmtId="177" fontId="1" fillId="0" borderId="5" xfId="445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 shrinkToFit="1"/>
    </xf>
    <xf numFmtId="177" fontId="15" fillId="0" borderId="5" xfId="0" applyNumberFormat="1" applyFont="1" applyFill="1" applyBorder="1" applyAlignment="1" applyProtection="1">
      <alignment horizontal="center" vertical="center" shrinkToFit="1"/>
    </xf>
    <xf numFmtId="177" fontId="1" fillId="0" borderId="5" xfId="445" applyNumberFormat="1" applyFont="1" applyFill="1" applyBorder="1" applyAlignment="1">
      <alignment vertical="center" wrapText="1"/>
    </xf>
    <xf numFmtId="177" fontId="1" fillId="0" borderId="5" xfId="445" applyNumberFormat="1" applyFont="1" applyFill="1" applyBorder="1" applyAlignment="1">
      <alignment horizontal="center" vertical="center" wrapText="1"/>
    </xf>
    <xf numFmtId="177" fontId="15" fillId="2" borderId="4" xfId="445" applyNumberFormat="1" applyFont="1" applyFill="1" applyBorder="1" applyAlignment="1">
      <alignment horizontal="center" vertical="center"/>
    </xf>
    <xf numFmtId="177" fontId="15" fillId="0" borderId="5" xfId="445" applyNumberFormat="1" applyFont="1" applyFill="1" applyBorder="1" applyAlignment="1">
      <alignment horizontal="distributed" vertical="center" indent="2"/>
    </xf>
    <xf numFmtId="177" fontId="5" fillId="2" borderId="5" xfId="445" applyNumberFormat="1" applyFont="1" applyFill="1" applyBorder="1" applyAlignment="1">
      <alignment horizontal="left" vertical="center"/>
    </xf>
    <xf numFmtId="177" fontId="15" fillId="0" borderId="3" xfId="445" applyNumberFormat="1" applyFont="1" applyFill="1" applyBorder="1" applyAlignment="1">
      <alignment horizontal="left" vertical="center"/>
    </xf>
    <xf numFmtId="177" fontId="15" fillId="0" borderId="5" xfId="445" applyNumberFormat="1" applyFont="1" applyFill="1" applyBorder="1" applyAlignment="1">
      <alignment horizontal="center" vertical="center"/>
    </xf>
    <xf numFmtId="177" fontId="5" fillId="2" borderId="5" xfId="445" applyNumberFormat="1" applyFont="1" applyFill="1" applyBorder="1" applyAlignment="1">
      <alignment horizontal="left" vertical="center" indent="1"/>
    </xf>
    <xf numFmtId="177" fontId="0" fillId="2" borderId="5" xfId="445" applyNumberFormat="1" applyFont="1" applyFill="1" applyBorder="1" applyAlignment="1">
      <alignment horizontal="left" vertical="center" indent="2"/>
    </xf>
    <xf numFmtId="177" fontId="22" fillId="2" borderId="5" xfId="445" applyNumberFormat="1" applyFont="1" applyFill="1" applyBorder="1" applyAlignment="1">
      <alignment horizontal="left" vertical="center" indent="2"/>
    </xf>
    <xf numFmtId="177" fontId="0" fillId="2" borderId="5" xfId="445" applyNumberFormat="1" applyFont="1" applyFill="1" applyBorder="1" applyAlignment="1">
      <alignment horizontal="left" vertical="center" wrapText="1" indent="2"/>
    </xf>
    <xf numFmtId="177" fontId="15" fillId="0" borderId="5" xfId="445" applyNumberFormat="1" applyFont="1" applyFill="1" applyBorder="1" applyAlignment="1">
      <alignment horizontal="left" vertical="center" indent="1"/>
    </xf>
    <xf numFmtId="177" fontId="1" fillId="0" borderId="5" xfId="445" applyNumberFormat="1" applyFont="1" applyFill="1" applyBorder="1" applyAlignment="1">
      <alignment horizontal="left" vertical="center" indent="1"/>
    </xf>
    <xf numFmtId="177" fontId="5" fillId="2" borderId="5" xfId="445" applyNumberFormat="1" applyFont="1" applyFill="1" applyBorder="1" applyAlignment="1">
      <alignment horizontal="left" vertical="center" wrapText="1" indent="1"/>
    </xf>
    <xf numFmtId="177" fontId="1" fillId="0" borderId="5" xfId="445" applyNumberFormat="1" applyFont="1" applyFill="1" applyBorder="1" applyAlignment="1">
      <alignment horizontal="left" vertical="center"/>
    </xf>
    <xf numFmtId="177" fontId="15" fillId="0" borderId="5" xfId="445" applyNumberFormat="1" applyFont="1" applyFill="1" applyBorder="1" applyAlignment="1">
      <alignment horizontal="left" vertical="center"/>
    </xf>
    <xf numFmtId="177" fontId="18" fillId="0" borderId="0" xfId="445" applyNumberFormat="1" applyFont="1" applyFill="1" applyAlignment="1">
      <alignment horizontal="center" vertical="center"/>
    </xf>
    <xf numFmtId="177" fontId="5" fillId="0" borderId="0" xfId="445" applyNumberFormat="1" applyFont="1" applyFill="1" applyAlignment="1">
      <alignment horizontal="center" vertical="center" wrapText="1"/>
    </xf>
    <xf numFmtId="177" fontId="0" fillId="0" borderId="0" xfId="445" applyNumberFormat="1" applyFill="1" applyAlignment="1">
      <alignment horizontal="left" vertical="center"/>
    </xf>
    <xf numFmtId="177" fontId="17" fillId="0" borderId="0" xfId="390" applyNumberFormat="1" applyFont="1" applyFill="1" applyAlignment="1">
      <alignment horizontal="left"/>
    </xf>
    <xf numFmtId="0" fontId="3" fillId="0" borderId="0" xfId="191" applyFont="1" applyAlignment="1" applyProtection="1">
      <alignment horizontal="left" vertical="center"/>
      <protection locked="0"/>
    </xf>
    <xf numFmtId="177" fontId="0" fillId="0" borderId="0" xfId="445" applyNumberFormat="1" applyFont="1" applyFill="1" applyAlignment="1">
      <alignment horizontal="left" vertical="center"/>
    </xf>
    <xf numFmtId="177" fontId="5" fillId="0" borderId="5" xfId="445" applyNumberFormat="1" applyFont="1" applyFill="1" applyBorder="1" applyAlignment="1">
      <alignment horizontal="center" vertical="center" wrapText="1"/>
    </xf>
    <xf numFmtId="177" fontId="5" fillId="0" borderId="5" xfId="445" applyNumberFormat="1" applyFont="1" applyFill="1" applyBorder="1" applyAlignment="1">
      <alignment horizontal="center" vertical="center"/>
    </xf>
    <xf numFmtId="177" fontId="23" fillId="2" borderId="5" xfId="445" applyNumberFormat="1" applyFont="1" applyFill="1" applyBorder="1">
      <alignment vertical="center"/>
    </xf>
    <xf numFmtId="177" fontId="5" fillId="2" borderId="5" xfId="445" applyNumberFormat="1" applyFont="1" applyFill="1" applyBorder="1" applyAlignment="1">
      <alignment horizontal="center" vertical="center"/>
    </xf>
    <xf numFmtId="177" fontId="5" fillId="0" borderId="5" xfId="445" applyNumberFormat="1" applyFont="1" applyFill="1" applyBorder="1" applyAlignment="1">
      <alignment horizontal="left" vertical="center"/>
    </xf>
    <xf numFmtId="177" fontId="0" fillId="2" borderId="5" xfId="445" applyNumberFormat="1" applyFont="1" applyFill="1" applyBorder="1" applyAlignment="1">
      <alignment horizontal="left" vertical="center"/>
    </xf>
    <xf numFmtId="177" fontId="0" fillId="2" borderId="5" xfId="445" applyNumberFormat="1" applyFont="1" applyFill="1" applyBorder="1">
      <alignment vertical="center"/>
    </xf>
    <xf numFmtId="177" fontId="0" fillId="0" borderId="5" xfId="445" applyNumberFormat="1" applyFont="1" applyFill="1" applyBorder="1" applyAlignment="1">
      <alignment horizontal="center" vertical="center"/>
    </xf>
    <xf numFmtId="177" fontId="0" fillId="0" borderId="5" xfId="445" applyNumberFormat="1" applyFill="1" applyBorder="1" applyAlignment="1">
      <alignment horizontal="center" vertical="center"/>
    </xf>
    <xf numFmtId="177" fontId="5" fillId="0" borderId="5" xfId="445" applyNumberFormat="1" applyFont="1" applyFill="1" applyBorder="1" applyAlignment="1">
      <alignment horizontal="distributed" vertical="center" indent="2"/>
    </xf>
    <xf numFmtId="177" fontId="5" fillId="0" borderId="3" xfId="445" applyNumberFormat="1" applyFont="1" applyFill="1" applyBorder="1" applyAlignment="1">
      <alignment horizontal="left" vertical="center"/>
    </xf>
    <xf numFmtId="177" fontId="0" fillId="0" borderId="5" xfId="445" applyNumberFormat="1" applyFill="1" applyBorder="1" applyAlignment="1">
      <alignment horizontal="left" vertical="center"/>
    </xf>
    <xf numFmtId="177" fontId="0" fillId="0" borderId="5" xfId="445" applyNumberFormat="1" applyFont="1" applyFill="1" applyBorder="1" applyAlignment="1">
      <alignment horizontal="left" vertical="center"/>
    </xf>
    <xf numFmtId="177" fontId="0" fillId="0" borderId="5" xfId="445" applyNumberFormat="1" applyFont="1" applyFill="1" applyBorder="1" applyAlignment="1">
      <alignment horizontal="left" vertical="center" wrapText="1" shrinkToFit="1"/>
    </xf>
    <xf numFmtId="177" fontId="0" fillId="0" borderId="5" xfId="445" applyNumberForma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4">
    <cellStyle name="常规" xfId="0" builtinId="0"/>
    <cellStyle name="常规 4_州本级" xfId="1"/>
    <cellStyle name="货币[0]" xfId="2" builtinId="7"/>
    <cellStyle name="解释性文本 3 2_州本级" xfId="3"/>
    <cellStyle name="常规 2 2 4" xfId="4"/>
    <cellStyle name="货币" xfId="5" builtinId="4"/>
    <cellStyle name="60% - 着色 2" xfId="6"/>
    <cellStyle name="20% - 强调文字颜色 3" xfId="7" builtinId="38"/>
    <cellStyle name="汇总 6" xfId="8"/>
    <cellStyle name="输入" xfId="9" builtinId="20"/>
    <cellStyle name="好 3 2 2" xfId="10"/>
    <cellStyle name="标题 1 4_州本级" xfId="11"/>
    <cellStyle name="千位分隔[0]" xfId="12" builtinId="6"/>
    <cellStyle name="计算 2" xfId="13"/>
    <cellStyle name="40% - 强调文字颜色 3" xfId="14" builtinId="39"/>
    <cellStyle name="差" xfId="15" builtinId="27"/>
    <cellStyle name="常规 7 3" xfId="16"/>
    <cellStyle name="标题 3 4_州本级" xfId="17"/>
    <cellStyle name="千位分隔" xfId="18" builtinId="3"/>
    <cellStyle name="60% - 强调文字颜色 3" xfId="19" builtinId="40"/>
    <cellStyle name="超链接" xfId="20" builtinId="8"/>
    <cellStyle name="常规 2 7 3" xfId="21"/>
    <cellStyle name="百分比" xfId="22" builtinId="5"/>
    <cellStyle name="标题 6 2_州本级" xfId="23"/>
    <cellStyle name="已访问的超链接" xfId="24" builtinId="9"/>
    <cellStyle name="常规 6" xfId="25"/>
    <cellStyle name="注释" xfId="26" builtinId="10"/>
    <cellStyle name="60% - 强调文字颜色 2" xfId="27" builtinId="36"/>
    <cellStyle name="解释性文本 2 2" xfId="28"/>
    <cellStyle name="标题 4" xfId="29" builtinId="19"/>
    <cellStyle name="警告文本" xfId="30" builtinId="11"/>
    <cellStyle name="40% - 着色 3" xfId="31"/>
    <cellStyle name="解释性文本 2 2_州本级" xfId="32"/>
    <cellStyle name="常规 5 2" xfId="33"/>
    <cellStyle name="标题" xfId="34" builtinId="15"/>
    <cellStyle name="20% - 着色 5" xfId="35"/>
    <cellStyle name="计算 7" xfId="36"/>
    <cellStyle name="常规 3 2 2" xfId="37"/>
    <cellStyle name="解释性文本" xfId="38" builtinId="53"/>
    <cellStyle name="标题 1 5 2" xfId="39"/>
    <cellStyle name="差 6" xfId="40"/>
    <cellStyle name="百分比 4" xfId="41"/>
    <cellStyle name="标题 1" xfId="42" builtinId="16"/>
    <cellStyle name="常规 5 2 2" xfId="43"/>
    <cellStyle name="差 7" xfId="44"/>
    <cellStyle name="标题 2" xfId="45" builtinId="17"/>
    <cellStyle name="标题 4 2_州本级" xfId="46"/>
    <cellStyle name="百分比 5" xfId="47"/>
    <cellStyle name="60% - 强调文字颜色 1" xfId="48" builtinId="32"/>
    <cellStyle name="常规 4 2_州本级" xfId="49"/>
    <cellStyle name="标题 3" xfId="50" builtinId="18"/>
    <cellStyle name="60% - 强调文字颜色 4" xfId="51" builtinId="44"/>
    <cellStyle name="输出" xfId="52" builtinId="21"/>
    <cellStyle name="40% - 着色 4" xfId="53"/>
    <cellStyle name="计算" xfId="54" builtinId="22"/>
    <cellStyle name="计算 3 2" xfId="55"/>
    <cellStyle name="检查单元格" xfId="56" builtinId="23"/>
    <cellStyle name="标题 3 3 2_州本级" xfId="57"/>
    <cellStyle name="20% - 强调文字颜色 6" xfId="58" builtinId="50"/>
    <cellStyle name="检查单元格 3 3" xfId="59"/>
    <cellStyle name="标题 4 5 3" xfId="60"/>
    <cellStyle name="强调文字颜色 2" xfId="61" builtinId="33"/>
    <cellStyle name="常规 4 3_州本级" xfId="62"/>
    <cellStyle name="链接单元格" xfId="63" builtinId="24"/>
    <cellStyle name="汇总" xfId="64" builtinId="25"/>
    <cellStyle name="常规_附件2：二维表" xfId="65"/>
    <cellStyle name="40% - 着色 5" xfId="66"/>
    <cellStyle name="差 3 4" xfId="67"/>
    <cellStyle name="好" xfId="68" builtinId="26"/>
    <cellStyle name="常规 7_州本级" xfId="69"/>
    <cellStyle name="适中" xfId="70" builtinId="28"/>
    <cellStyle name="常规 6_州本级" xfId="71"/>
    <cellStyle name="标题 1 2" xfId="72"/>
    <cellStyle name="60% - 着色 4" xfId="73"/>
    <cellStyle name="20% - 强调文字颜色 5" xfId="74" builtinId="46"/>
    <cellStyle name="检查单元格 3 2" xfId="75"/>
    <cellStyle name="强调文字颜色 1" xfId="76" builtinId="29"/>
    <cellStyle name="常规 2 2 2 4" xfId="77"/>
    <cellStyle name="标题 4 5 2" xfId="78"/>
    <cellStyle name="20% - 强调文字颜色 1" xfId="79" builtinId="30"/>
    <cellStyle name="汇总 3 3" xfId="80"/>
    <cellStyle name="标题 5 4" xfId="81"/>
    <cellStyle name="40% - 强调文字颜色 1" xfId="82" builtinId="31"/>
    <cellStyle name="常规 2 2 3" xfId="83"/>
    <cellStyle name="60% - 着色 1" xfId="84"/>
    <cellStyle name="标题 2 2_州本级" xfId="85"/>
    <cellStyle name="20% - 强调文字颜色 2" xfId="86" builtinId="34"/>
    <cellStyle name="汇总 3 4" xfId="87"/>
    <cellStyle name="40% - 强调文字颜色 2" xfId="88" builtinId="35"/>
    <cellStyle name="检查单元格 3 4" xfId="89"/>
    <cellStyle name="强调文字颜色 3" xfId="90" builtinId="37"/>
    <cellStyle name="常规 2 6_州本级" xfId="91"/>
    <cellStyle name="输出 4_州本级" xfId="92"/>
    <cellStyle name="强调文字颜色 4" xfId="93" builtinId="41"/>
    <cellStyle name="常规 2 2 5" xfId="94"/>
    <cellStyle name="60% - 着色 3" xfId="95"/>
    <cellStyle name="汇总 3 2 2" xfId="96"/>
    <cellStyle name="20% - 强调文字颜色 4" xfId="97" builtinId="42"/>
    <cellStyle name="20% - 着色 1" xfId="98"/>
    <cellStyle name="计算 3" xfId="99"/>
    <cellStyle name="标题 2 4 2_州本级" xfId="100"/>
    <cellStyle name="40% - 强调文字颜色 4" xfId="101" builtinId="43"/>
    <cellStyle name="强调文字颜色 5" xfId="102" builtinId="45"/>
    <cellStyle name="20% - 着色 2" xfId="103"/>
    <cellStyle name="计算 4" xfId="104"/>
    <cellStyle name="40% - 强调文字颜色 5" xfId="105" builtinId="47"/>
    <cellStyle name="标题 7 2_州本级" xfId="106"/>
    <cellStyle name="标题 1 4 2" xfId="107"/>
    <cellStyle name="60% - 强调文字颜色 5" xfId="108" builtinId="48"/>
    <cellStyle name="强调文字颜色 6" xfId="109" builtinId="49"/>
    <cellStyle name="20% - 着色 3" xfId="110"/>
    <cellStyle name="计算 5" xfId="111"/>
    <cellStyle name="40% - 强调文字颜色 6" xfId="112" builtinId="51"/>
    <cellStyle name="标题 1 4 3" xfId="113"/>
    <cellStyle name="60% - 强调文字颜色 6" xfId="114" builtinId="52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常规 3 4 2" xfId="130"/>
    <cellStyle name="Normal" xfId="131"/>
    <cellStyle name="差 4" xfId="132"/>
    <cellStyle name="解释性文本 7" xfId="133"/>
    <cellStyle name="百分比 2" xfId="134"/>
    <cellStyle name="差 4 2" xfId="135"/>
    <cellStyle name="标题 10" xfId="136"/>
    <cellStyle name="百分比 2 2" xfId="137"/>
    <cellStyle name="汇总 4 4" xfId="138"/>
    <cellStyle name="差 4 2 2" xfId="139"/>
    <cellStyle name="百分比 2 2 2" xfId="140"/>
    <cellStyle name="百分比 2 2 2 2" xfId="141"/>
    <cellStyle name="百分比 2 2 3" xfId="142"/>
    <cellStyle name="千位_1" xfId="143"/>
    <cellStyle name="常规 2 4 2_州本级" xfId="144"/>
    <cellStyle name="百分比 2 2 4" xfId="145"/>
    <cellStyle name="差 4 3" xfId="146"/>
    <cellStyle name="百分比 2 3" xfId="147"/>
    <cellStyle name="百分比 2 3 2" xfId="148"/>
    <cellStyle name="百分比 2 3 2 2" xfId="149"/>
    <cellStyle name="百分比 2 3 3" xfId="150"/>
    <cellStyle name="百分比 2 3 4" xfId="151"/>
    <cellStyle name="差 4 4" xfId="152"/>
    <cellStyle name="百分比 2 4" xfId="153"/>
    <cellStyle name="百分比 2 4 2" xfId="154"/>
    <cellStyle name="好 4 2_州本级" xfId="155"/>
    <cellStyle name="百分比 2 5" xfId="156"/>
    <cellStyle name="汇总 4 2_州本级" xfId="157"/>
    <cellStyle name="百分比 2 6" xfId="158"/>
    <cellStyle name="差 5" xfId="159"/>
    <cellStyle name="百分比 3" xfId="160"/>
    <cellStyle name="差 5 2" xfId="161"/>
    <cellStyle name="百分比 3 2" xfId="162"/>
    <cellStyle name="差 5 3" xfId="163"/>
    <cellStyle name="百分比 3 3" xfId="164"/>
    <cellStyle name="常规 6 2_州本级" xfId="165"/>
    <cellStyle name="标题 1 2 2" xfId="166"/>
    <cellStyle name="标题 1 2 2 2" xfId="167"/>
    <cellStyle name="警告文本 2 3" xfId="168"/>
    <cellStyle name="标题 3 4 2" xfId="169"/>
    <cellStyle name="标题 1 2 2_州本级" xfId="170"/>
    <cellStyle name="标题 1 2 3" xfId="171"/>
    <cellStyle name="标题 1 2 4" xfId="172"/>
    <cellStyle name="标题 3 4" xfId="173"/>
    <cellStyle name="标题 1 2_州本级" xfId="174"/>
    <cellStyle name="汇总 3" xfId="175"/>
    <cellStyle name="标题 1 3 2" xfId="176"/>
    <cellStyle name="汇总 3 2" xfId="177"/>
    <cellStyle name="标题 5 3" xfId="178"/>
    <cellStyle name="标题 1 3 2 2" xfId="179"/>
    <cellStyle name="汇总 7" xfId="180"/>
    <cellStyle name="汇总 3_州本级" xfId="181"/>
    <cellStyle name="标题 1 3 2_州本级" xfId="182"/>
    <cellStyle name="汇总 4" xfId="183"/>
    <cellStyle name="标题 1 3 3" xfId="184"/>
    <cellStyle name="汇总 5" xfId="185"/>
    <cellStyle name="标题 1 3 4" xfId="186"/>
    <cellStyle name="好 2 2 2" xfId="187"/>
    <cellStyle name="标题 1 3_州本级" xfId="188"/>
    <cellStyle name="标题 1 4 2 2" xfId="189"/>
    <cellStyle name="常规 3 3 4" xfId="190"/>
    <cellStyle name="常规 2" xfId="191"/>
    <cellStyle name="标题 1 4 2_州本级" xfId="192"/>
    <cellStyle name="标题 1 4 4" xfId="193"/>
    <cellStyle name="标题 1 5" xfId="194"/>
    <cellStyle name="标题 2 3_州本级" xfId="195"/>
    <cellStyle name="标题 1 5 3" xfId="196"/>
    <cellStyle name="好 4 2 2" xfId="197"/>
    <cellStyle name="标题 1 5_州本级" xfId="198"/>
    <cellStyle name="标题 1 6" xfId="199"/>
    <cellStyle name="标题 2 4 2" xfId="200"/>
    <cellStyle name="标题 1 7" xfId="201"/>
    <cellStyle name="标题 4 2 2_州本级" xfId="202"/>
    <cellStyle name="标题 2 2" xfId="203"/>
    <cellStyle name="标题 2 2 2" xfId="204"/>
    <cellStyle name="标题 2 2 2 2" xfId="205"/>
    <cellStyle name="标题 2 2 2_州本级" xfId="206"/>
    <cellStyle name="好 3 2" xfId="207"/>
    <cellStyle name="标题 2 2 3" xfId="208"/>
    <cellStyle name="计算 5 2" xfId="209"/>
    <cellStyle name="好 3 3" xfId="210"/>
    <cellStyle name="标题 2 2 4" xfId="211"/>
    <cellStyle name="标题 2 3" xfId="212"/>
    <cellStyle name="标题 2 3 2" xfId="213"/>
    <cellStyle name="标题 2 3 2 2" xfId="214"/>
    <cellStyle name="标题 2 3 2_州本级" xfId="215"/>
    <cellStyle name="好 4 2" xfId="216"/>
    <cellStyle name="标题 2 3 3" xfId="217"/>
    <cellStyle name="好 4 3" xfId="218"/>
    <cellStyle name="标题 2 3 4" xfId="219"/>
    <cellStyle name="标题 2 4" xfId="220"/>
    <cellStyle name="标题 2 4 2 2" xfId="221"/>
    <cellStyle name="标题 3 2 2 2" xfId="222"/>
    <cellStyle name="好 5 2" xfId="223"/>
    <cellStyle name="标题 2 4 3" xfId="224"/>
    <cellStyle name="好 5 3" xfId="225"/>
    <cellStyle name="常规 3 2 2 2" xfId="226"/>
    <cellStyle name="标题 2 4 4" xfId="227"/>
    <cellStyle name="标题 2 5 3" xfId="228"/>
    <cellStyle name="标题 2 4_州本级" xfId="229"/>
    <cellStyle name="计算 2_州本级" xfId="230"/>
    <cellStyle name="标题 2 5" xfId="231"/>
    <cellStyle name="计算 2 2_州本级" xfId="232"/>
    <cellStyle name="标题 2 7" xfId="233"/>
    <cellStyle name="标题 2 5 2" xfId="234"/>
    <cellStyle name="标题 3 5 3" xfId="235"/>
    <cellStyle name="警告文本 3 4" xfId="236"/>
    <cellStyle name="标题 2 5_州本级" xfId="237"/>
    <cellStyle name="标题 2 6" xfId="238"/>
    <cellStyle name="常规 4 2 2_州本级" xfId="239"/>
    <cellStyle name="标题 3 2" xfId="240"/>
    <cellStyle name="标题 3 2 2" xfId="241"/>
    <cellStyle name="好 5" xfId="242"/>
    <cellStyle name="标题 3 2 2_州本级" xfId="243"/>
    <cellStyle name="好 5_州本级" xfId="244"/>
    <cellStyle name="标题 3 2 3" xfId="245"/>
    <cellStyle name="好 6" xfId="246"/>
    <cellStyle name="标题 3 2 4" xfId="247"/>
    <cellStyle name="好 7" xfId="248"/>
    <cellStyle name="标题 3 2_州本级" xfId="249"/>
    <cellStyle name="常规 2 3 2 2_州本级" xfId="250"/>
    <cellStyle name="标题 3 3" xfId="251"/>
    <cellStyle name="标题 3 3 2" xfId="252"/>
    <cellStyle name="标题 3 4 3" xfId="253"/>
    <cellStyle name="标题 3 3 2 2" xfId="254"/>
    <cellStyle name="标题 3 3 3" xfId="255"/>
    <cellStyle name="标题 3 3 4" xfId="256"/>
    <cellStyle name="标题 4 2 4" xfId="257"/>
    <cellStyle name="标题 3 3_州本级" xfId="258"/>
    <cellStyle name="检查单元格 2 3" xfId="259"/>
    <cellStyle name="标题 4 4 3" xfId="260"/>
    <cellStyle name="标题 3 4 2 2" xfId="261"/>
    <cellStyle name="标题 3 4 2_州本级" xfId="262"/>
    <cellStyle name="常规 3 3 2 2" xfId="263"/>
    <cellStyle name="标题 3 4 4" xfId="264"/>
    <cellStyle name="标题 3 5" xfId="265"/>
    <cellStyle name="常规 9" xfId="266"/>
    <cellStyle name="标题 3 5 2" xfId="267"/>
    <cellStyle name="标题 3 5_州本级" xfId="268"/>
    <cellStyle name="标题 3 6" xfId="269"/>
    <cellStyle name="标题 3 7" xfId="270"/>
    <cellStyle name="解释性文本 2 2 2" xfId="271"/>
    <cellStyle name="标题 4 2" xfId="272"/>
    <cellStyle name="标题 4 2 2" xfId="273"/>
    <cellStyle name="常规 6 3" xfId="274"/>
    <cellStyle name="警告文本 2_州本级" xfId="275"/>
    <cellStyle name="标题 4 2 2 2" xfId="276"/>
    <cellStyle name="标题 4 2 3" xfId="277"/>
    <cellStyle name="汇总 2 2" xfId="278"/>
    <cellStyle name="标题 4 3" xfId="279"/>
    <cellStyle name="汇总 2 2 2" xfId="280"/>
    <cellStyle name="标题 4 3 2" xfId="281"/>
    <cellStyle name="警告文本 3_州本级" xfId="282"/>
    <cellStyle name="标题 4 3 2 2" xfId="283"/>
    <cellStyle name="注释 2 2 2" xfId="284"/>
    <cellStyle name="标题 4 3 2_州本级" xfId="285"/>
    <cellStyle name="警告文本 2 2 2" xfId="286"/>
    <cellStyle name="标题 4 3 3" xfId="287"/>
    <cellStyle name="标题 4 3 4" xfId="288"/>
    <cellStyle name="汇总 2 2_州本级" xfId="289"/>
    <cellStyle name="常规 6 2 2" xfId="290"/>
    <cellStyle name="标题 4 3_州本级" xfId="291"/>
    <cellStyle name="检查单元格 2" xfId="292"/>
    <cellStyle name="计算 3 2 2" xfId="293"/>
    <cellStyle name="汇总 2 3" xfId="294"/>
    <cellStyle name="标题 4 4" xfId="295"/>
    <cellStyle name="检查单元格 2 2" xfId="296"/>
    <cellStyle name="标题 4 4 2" xfId="297"/>
    <cellStyle name="检查单元格 2 2 2" xfId="298"/>
    <cellStyle name="警告文本 4_州本级" xfId="299"/>
    <cellStyle name="标题 4 4 2 2" xfId="300"/>
    <cellStyle name="检查单元格 2 2_州本级" xfId="301"/>
    <cellStyle name="标题 4 4 2_州本级" xfId="302"/>
    <cellStyle name="检查单元格 2 4" xfId="303"/>
    <cellStyle name="标题 4 4 4" xfId="304"/>
    <cellStyle name="检查单元格 2_州本级" xfId="305"/>
    <cellStyle name="标题 4 4_州本级" xfId="306"/>
    <cellStyle name="检查单元格 3" xfId="307"/>
    <cellStyle name="汇总 2 4" xfId="308"/>
    <cellStyle name="标题 4 5" xfId="309"/>
    <cellStyle name="检查单元格 3_州本级" xfId="310"/>
    <cellStyle name="标题 4 5_州本级" xfId="311"/>
    <cellStyle name="检查单元格 4" xfId="312"/>
    <cellStyle name="差 3_州本级" xfId="313"/>
    <cellStyle name="标题 4 6" xfId="314"/>
    <cellStyle name="检查单元格 5" xfId="315"/>
    <cellStyle name="标题 4 7" xfId="316"/>
    <cellStyle name="解释性文本 2 3" xfId="317"/>
    <cellStyle name="标题 5" xfId="318"/>
    <cellStyle name="标题 5 2" xfId="319"/>
    <cellStyle name="标题 5 2 2" xfId="320"/>
    <cellStyle name="标题 5 2_州本级" xfId="321"/>
    <cellStyle name="标题 5_州本级" xfId="322"/>
    <cellStyle name="解释性文本 2 4" xfId="323"/>
    <cellStyle name="标题 6" xfId="324"/>
    <cellStyle name="标题 6 2" xfId="325"/>
    <cellStyle name="标题 6 2 2" xfId="326"/>
    <cellStyle name="汇总 4 2" xfId="327"/>
    <cellStyle name="标题 6 3" xfId="328"/>
    <cellStyle name="汇总 4 3" xfId="329"/>
    <cellStyle name="标题 6 4" xfId="330"/>
    <cellStyle name="标题 6_州本级" xfId="331"/>
    <cellStyle name="标题 7" xfId="332"/>
    <cellStyle name="标题 7 2" xfId="333"/>
    <cellStyle name="标题 7 2 2" xfId="334"/>
    <cellStyle name="汇总 5 2" xfId="335"/>
    <cellStyle name="标题 7 3" xfId="336"/>
    <cellStyle name="汇总 5 3" xfId="337"/>
    <cellStyle name="标题 7 4" xfId="338"/>
    <cellStyle name="标题 7_州本级" xfId="339"/>
    <cellStyle name="常规_exceltmp1" xfId="340"/>
    <cellStyle name="常规 2 5 3" xfId="341"/>
    <cellStyle name="标题 8" xfId="342"/>
    <cellStyle name="标题 8 2" xfId="343"/>
    <cellStyle name="常规 2 7" xfId="344"/>
    <cellStyle name="输入 2" xfId="345"/>
    <cellStyle name="标题 8 3" xfId="346"/>
    <cellStyle name="常规 2 8" xfId="347"/>
    <cellStyle name="标题 8_州本级" xfId="348"/>
    <cellStyle name="好 3_州本级" xfId="349"/>
    <cellStyle name="标题 9" xfId="350"/>
    <cellStyle name="差 2" xfId="351"/>
    <cellStyle name="解释性文本 5" xfId="352"/>
    <cellStyle name="差 2 2" xfId="353"/>
    <cellStyle name="解释性文本 5 2" xfId="354"/>
    <cellStyle name="差 2 4" xfId="355"/>
    <cellStyle name="差 2 2 2" xfId="356"/>
    <cellStyle name="差 2 2_州本级" xfId="357"/>
    <cellStyle name="差 2 3" xfId="358"/>
    <cellStyle name="解释性文本 5 3" xfId="359"/>
    <cellStyle name="差 2_州本级" xfId="360"/>
    <cellStyle name="解释性文本 5_州本级" xfId="361"/>
    <cellStyle name="差 3" xfId="362"/>
    <cellStyle name="解释性文本 6" xfId="363"/>
    <cellStyle name="差 3 2" xfId="364"/>
    <cellStyle name="差 3 2 2" xfId="365"/>
    <cellStyle name="差 3 2_州本级" xfId="366"/>
    <cellStyle name="检查单元格 4 2" xfId="367"/>
    <cellStyle name="差 3 3" xfId="368"/>
    <cellStyle name="差 4 2_州本级" xfId="369"/>
    <cellStyle name="差 4_州本级" xfId="370"/>
    <cellStyle name="差 5_州本级" xfId="371"/>
    <cellStyle name="常规 10" xfId="372"/>
    <cellStyle name="常规 2 2" xfId="373"/>
    <cellStyle name="常规 2 2 2" xfId="374"/>
    <cellStyle name="计算 4_州本级" xfId="375"/>
    <cellStyle name="常规 2 2 2 2" xfId="376"/>
    <cellStyle name="计算 4 2_州本级" xfId="377"/>
    <cellStyle name="常规 2 4 4" xfId="378"/>
    <cellStyle name="常规 2 2 2 2 2" xfId="379"/>
    <cellStyle name="输出 3 2 2" xfId="380"/>
    <cellStyle name="检查单元格 7" xfId="381"/>
    <cellStyle name="常规 2 2 2 2_州本级" xfId="382"/>
    <cellStyle name="常规 2 2 2 3" xfId="383"/>
    <cellStyle name="常规 2 2 2_州本级" xfId="384"/>
    <cellStyle name="常规 2 2 3 2" xfId="385"/>
    <cellStyle name="常规 2 2 3 3" xfId="386"/>
    <cellStyle name="常规 2 2 3_州本级" xfId="387"/>
    <cellStyle name="常规 2 3" xfId="388"/>
    <cellStyle name="输入 3 2 2" xfId="389"/>
    <cellStyle name="常规_德宏州2005年地方预算(代报简表)" xfId="390"/>
    <cellStyle name="常规 2 3 2" xfId="391"/>
    <cellStyle name="计算 5_州本级" xfId="392"/>
    <cellStyle name="适中 2_州本级" xfId="393"/>
    <cellStyle name="常规 2 3 2 2" xfId="394"/>
    <cellStyle name="常规 2 3 2 2 2" xfId="395"/>
    <cellStyle name="常规 2 3 2 3" xfId="396"/>
    <cellStyle name="常规 2 3 2 4" xfId="397"/>
    <cellStyle name="常规 2 3 2_州本级" xfId="398"/>
    <cellStyle name="常规 2 3 3" xfId="399"/>
    <cellStyle name="常规 2 3 3 2" xfId="400"/>
    <cellStyle name="常规 2 3 3 3" xfId="401"/>
    <cellStyle name="常规 2 3 3_州本级" xfId="402"/>
    <cellStyle name="常规 2 3 4" xfId="403"/>
    <cellStyle name="常规 2 3 5" xfId="404"/>
    <cellStyle name="常规 2 4" xfId="405"/>
    <cellStyle name="常规 2 4 2" xfId="406"/>
    <cellStyle name="适中 3_州本级" xfId="407"/>
    <cellStyle name="常规 2 4 2 2" xfId="408"/>
    <cellStyle name="常规 2 4 3" xfId="409"/>
    <cellStyle name="常规 2 4_州本级" xfId="410"/>
    <cellStyle name="输出 4 2_州本级" xfId="411"/>
    <cellStyle name="常规 3_州本级" xfId="412"/>
    <cellStyle name="常规 2 5" xfId="413"/>
    <cellStyle name="常规 3 2_州本级" xfId="414"/>
    <cellStyle name="常规 2 5 2" xfId="415"/>
    <cellStyle name="适中 4_州本级" xfId="416"/>
    <cellStyle name="常规 2 5 2 2" xfId="417"/>
    <cellStyle name="检查单元格 6" xfId="418"/>
    <cellStyle name="常规 3 2 2_州本级" xfId="419"/>
    <cellStyle name="常规 2 5 2_州本级" xfId="420"/>
    <cellStyle name="计算 2 3" xfId="421"/>
    <cellStyle name="常规 2 5 4" xfId="422"/>
    <cellStyle name="常规 2 5_州本级" xfId="423"/>
    <cellStyle name="常规 2 6" xfId="424"/>
    <cellStyle name="常规 2 6 2" xfId="425"/>
    <cellStyle name="适中 5_州本级" xfId="426"/>
    <cellStyle name="常规 2 6 2 2" xfId="427"/>
    <cellStyle name="常规 2 6 2_州本级" xfId="428"/>
    <cellStyle name="汇总 5_州本级" xfId="429"/>
    <cellStyle name="常规 2 6 3" xfId="430"/>
    <cellStyle name="检查单元格 3 2 2" xfId="431"/>
    <cellStyle name="常规 2 6 4" xfId="432"/>
    <cellStyle name="常规 2 7 2" xfId="433"/>
    <cellStyle name="常规 2 7_州本级" xfId="434"/>
    <cellStyle name="输入 3" xfId="435"/>
    <cellStyle name="常规 2 9" xfId="436"/>
    <cellStyle name="输出 4 2" xfId="437"/>
    <cellStyle name="常规 3" xfId="438"/>
    <cellStyle name="输出 4 2 2" xfId="439"/>
    <cellStyle name="常规 3 2" xfId="440"/>
    <cellStyle name="常规 3 2 4" xfId="441"/>
    <cellStyle name="常规 3 3" xfId="442"/>
    <cellStyle name="常规 3 3 2" xfId="443"/>
    <cellStyle name="常规 3 3 2_州本级" xfId="444"/>
    <cellStyle name="常规_2007年云南省向人大报送政府收支预算表格式编制过程表" xfId="445"/>
    <cellStyle name="常规 3 3 3" xfId="446"/>
    <cellStyle name="常规 3 3_州本级" xfId="447"/>
    <cellStyle name="常规 3 4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4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C14" sqref="C1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</cols>
  <sheetData>
    <row r="1" ht="42.75" customHeight="1" spans="1:3">
      <c r="A1" s="227" t="s">
        <v>0</v>
      </c>
      <c r="B1" s="228"/>
      <c r="C1" s="228"/>
    </row>
    <row r="2" ht="27" customHeight="1" spans="1:5">
      <c r="A2" s="229"/>
      <c r="B2" s="230"/>
      <c r="C2" s="230"/>
      <c r="D2" s="230"/>
      <c r="E2" s="230"/>
    </row>
    <row r="3" ht="38.25" spans="1:4">
      <c r="A3" s="231" t="s">
        <v>1</v>
      </c>
      <c r="B3" s="231"/>
      <c r="C3" s="231"/>
      <c r="D3" s="231"/>
    </row>
    <row r="4" s="220" customFormat="1" ht="126" customHeight="1" spans="1:4">
      <c r="A4" s="232" t="s">
        <v>2</v>
      </c>
      <c r="B4" s="232"/>
      <c r="C4" s="232"/>
      <c r="D4" s="232"/>
    </row>
    <row r="5" ht="94.5" customHeight="1" spans="1:4">
      <c r="A5" s="233" t="s">
        <v>3</v>
      </c>
      <c r="B5" s="233"/>
      <c r="C5" s="233"/>
      <c r="D5" s="233"/>
    </row>
    <row r="6" ht="32.25" customHeight="1" spans="1:4">
      <c r="A6" s="234" t="s">
        <v>4</v>
      </c>
      <c r="B6" s="234"/>
      <c r="C6" s="234"/>
      <c r="D6" s="234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3" sqref="B13"/>
    </sheetView>
  </sheetViews>
  <sheetFormatPr defaultColWidth="9" defaultRowHeight="14.25" outlineLevelCol="1"/>
  <cols>
    <col min="1" max="1" width="12.75" style="220" customWidth="1"/>
    <col min="2" max="2" width="102" style="220" customWidth="1"/>
    <col min="3" max="16384" width="9" style="220"/>
  </cols>
  <sheetData>
    <row r="1" ht="54" customHeight="1"/>
    <row r="2" ht="37.5" customHeight="1" spans="1:2">
      <c r="A2" s="221" t="s">
        <v>5</v>
      </c>
      <c r="B2" s="221"/>
    </row>
    <row r="3" ht="37.5" customHeight="1" spans="1:2">
      <c r="A3" s="222"/>
      <c r="B3" s="222"/>
    </row>
    <row r="4" ht="32.25" customHeight="1" spans="1:2">
      <c r="A4" s="223" t="s">
        <v>6</v>
      </c>
      <c r="B4" s="223" t="s">
        <v>7</v>
      </c>
    </row>
    <row r="5" s="219" customFormat="1" ht="24.95" customHeight="1" spans="1:2">
      <c r="A5" s="224">
        <v>1</v>
      </c>
      <c r="B5" s="225" t="s">
        <v>8</v>
      </c>
    </row>
    <row r="6" s="219" customFormat="1" ht="24.95" customHeight="1" spans="1:2">
      <c r="A6" s="224">
        <v>2</v>
      </c>
      <c r="B6" s="225" t="s">
        <v>9</v>
      </c>
    </row>
    <row r="7" s="219" customFormat="1" ht="24.95" customHeight="1" spans="1:2">
      <c r="A7" s="224">
        <v>3</v>
      </c>
      <c r="B7" s="225" t="s">
        <v>10</v>
      </c>
    </row>
    <row r="8" s="219" customFormat="1" ht="24.95" customHeight="1" spans="1:2">
      <c r="A8" s="224">
        <v>4</v>
      </c>
      <c r="B8" s="225" t="s">
        <v>11</v>
      </c>
    </row>
    <row r="9" s="219" customFormat="1" ht="24.95" customHeight="1" spans="1:2">
      <c r="A9" s="224">
        <v>5</v>
      </c>
      <c r="B9" s="225" t="s">
        <v>12</v>
      </c>
    </row>
    <row r="10" s="219" customFormat="1" ht="24.95" customHeight="1" spans="1:2">
      <c r="A10" s="224">
        <v>6</v>
      </c>
      <c r="B10" s="225" t="s">
        <v>13</v>
      </c>
    </row>
    <row r="11" s="219" customFormat="1" ht="24.95" customHeight="1" spans="1:2">
      <c r="A11" s="224">
        <v>7</v>
      </c>
      <c r="B11" s="225" t="s">
        <v>14</v>
      </c>
    </row>
    <row r="12" s="219" customFormat="1" ht="24.95" customHeight="1" spans="2:2">
      <c r="B12" s="226"/>
    </row>
    <row r="13" s="219" customFormat="1" ht="24.95" customHeight="1" spans="2:2">
      <c r="B13" s="226"/>
    </row>
    <row r="14" s="219" customFormat="1" ht="24.95" customHeight="1" spans="2:2">
      <c r="B14" s="226"/>
    </row>
    <row r="15" s="219" customFormat="1" ht="24.95" customHeight="1" spans="2:2">
      <c r="B15" s="226"/>
    </row>
    <row r="16" s="219" customFormat="1" ht="24.95" customHeight="1" spans="2:2">
      <c r="B16" s="226"/>
    </row>
    <row r="17" s="219" customFormat="1" ht="24.95" customHeight="1" spans="2:2">
      <c r="B17" s="226"/>
    </row>
    <row r="18" s="219" customFormat="1" ht="24.95" customHeight="1" spans="2:2">
      <c r="B18" s="226"/>
    </row>
    <row r="19" s="219" customFormat="1" ht="24.95" customHeight="1" spans="2:2">
      <c r="B19" s="226"/>
    </row>
    <row r="20" s="219" customFormat="1" ht="24.95" customHeight="1" spans="2:2">
      <c r="B20" s="226"/>
    </row>
    <row r="21" s="219" customFormat="1" ht="24.95" customHeight="1" spans="2:2">
      <c r="B21" s="226"/>
    </row>
    <row r="22" s="219" customFormat="1" ht="24.95" customHeight="1" spans="2:2">
      <c r="B22" s="226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workbookViewId="0">
      <pane ySplit="5" topLeftCell="A48" activePane="bottomLeft" state="frozen"/>
      <selection/>
      <selection pane="bottomLeft" activeCell="K48" sqref="K48"/>
    </sheetView>
  </sheetViews>
  <sheetFormatPr defaultColWidth="9" defaultRowHeight="14.25" outlineLevelCol="7"/>
  <cols>
    <col min="1" max="1" width="46.75" style="162" customWidth="1"/>
    <col min="2" max="4" width="14.625" style="163" customWidth="1"/>
    <col min="5" max="5" width="37.375" style="200" customWidth="1"/>
    <col min="6" max="6" width="14.625" style="163" customWidth="1"/>
    <col min="7" max="7" width="19" style="163" customWidth="1"/>
    <col min="8" max="8" width="14.625" style="163" customWidth="1"/>
    <col min="9" max="16384" width="9" style="162"/>
  </cols>
  <sheetData>
    <row r="1" s="158" customFormat="1" ht="20.1" customHeight="1" spans="1:8">
      <c r="A1" s="3" t="s">
        <v>15</v>
      </c>
      <c r="B1" s="165"/>
      <c r="C1" s="166"/>
      <c r="D1" s="166"/>
      <c r="E1" s="201"/>
      <c r="F1" s="166"/>
      <c r="G1" s="166"/>
      <c r="H1" s="166"/>
    </row>
    <row r="2" ht="20.25" spans="1:8">
      <c r="A2" s="5" t="s">
        <v>16</v>
      </c>
      <c r="B2" s="5"/>
      <c r="C2" s="5"/>
      <c r="D2" s="5"/>
      <c r="E2" s="202"/>
      <c r="F2" s="5"/>
      <c r="G2" s="5"/>
      <c r="H2" s="5"/>
    </row>
    <row r="3" ht="16.5" customHeight="1" spans="1:8">
      <c r="A3" s="168"/>
      <c r="B3" s="169"/>
      <c r="D3" s="170"/>
      <c r="E3" s="203"/>
      <c r="G3" s="170"/>
      <c r="H3" s="72" t="s">
        <v>17</v>
      </c>
    </row>
    <row r="4" ht="24.95" customHeight="1" spans="1:8">
      <c r="A4" s="204" t="s">
        <v>18</v>
      </c>
      <c r="B4" s="204" t="s">
        <v>19</v>
      </c>
      <c r="C4" s="205" t="s">
        <v>20</v>
      </c>
      <c r="D4" s="205"/>
      <c r="E4" s="204" t="s">
        <v>21</v>
      </c>
      <c r="F4" s="204" t="s">
        <v>19</v>
      </c>
      <c r="G4" s="205" t="s">
        <v>20</v>
      </c>
      <c r="H4" s="205"/>
    </row>
    <row r="5" s="199" customFormat="1" ht="24.95" customHeight="1" spans="1:8">
      <c r="A5" s="204"/>
      <c r="B5" s="204"/>
      <c r="C5" s="204" t="s">
        <v>22</v>
      </c>
      <c r="D5" s="175" t="s">
        <v>23</v>
      </c>
      <c r="E5" s="204"/>
      <c r="F5" s="204"/>
      <c r="G5" s="204" t="s">
        <v>22</v>
      </c>
      <c r="H5" s="175" t="s">
        <v>23</v>
      </c>
    </row>
    <row r="6" ht="21" customHeight="1" spans="1:8">
      <c r="A6" s="206" t="s">
        <v>24</v>
      </c>
      <c r="B6" s="175">
        <f>SUM(B7:B23)</f>
        <v>0</v>
      </c>
      <c r="C6" s="175">
        <f>SUM(C7:C23)</f>
        <v>0</v>
      </c>
      <c r="D6" s="207" t="str">
        <f>IF(OR(VALUE(C6)=0,ISERROR(C6/B6-1)),"",C6/B6-1)</f>
        <v/>
      </c>
      <c r="E6" s="208" t="s">
        <v>25</v>
      </c>
      <c r="F6" s="178">
        <v>792.53</v>
      </c>
      <c r="G6" s="178">
        <v>959.73</v>
      </c>
      <c r="H6" s="207">
        <f>IF(OR(VALUE(G6)=0,ISERROR(G6/F6-1)),"",G6/F6-1)</f>
        <v>0.2109699317376</v>
      </c>
    </row>
    <row r="7" ht="21" customHeight="1" spans="1:8">
      <c r="A7" s="209" t="s">
        <v>26</v>
      </c>
      <c r="B7" s="178"/>
      <c r="C7" s="178"/>
      <c r="D7" s="207" t="str">
        <f t="shared" ref="D7:D24" si="0">IF(OR(VALUE(C7)=0,ISERROR(C7/B7-1)),"",C7/B7-1)</f>
        <v/>
      </c>
      <c r="E7" s="150" t="s">
        <v>27</v>
      </c>
      <c r="F7" s="178">
        <v>0</v>
      </c>
      <c r="G7" s="178">
        <v>0</v>
      </c>
      <c r="H7" s="207" t="str">
        <f>IF(OR(VALUE(G7)=0,ISERROR(G7/F7-1)),"",G7/F7-1)</f>
        <v/>
      </c>
    </row>
    <row r="8" ht="21" customHeight="1" spans="1:8">
      <c r="A8" s="210" t="s">
        <v>28</v>
      </c>
      <c r="B8" s="178"/>
      <c r="C8" s="178"/>
      <c r="D8" s="207" t="str">
        <f t="shared" si="0"/>
        <v/>
      </c>
      <c r="E8" s="150" t="s">
        <v>29</v>
      </c>
      <c r="F8" s="178">
        <v>0</v>
      </c>
      <c r="G8" s="178">
        <v>0</v>
      </c>
      <c r="H8" s="207" t="str">
        <f>IF(OR(VALUE(G8)=0,ISERROR(G8/F8-1)),"",G8/F8-1)</f>
        <v/>
      </c>
    </row>
    <row r="9" ht="21" customHeight="1" spans="1:8">
      <c r="A9" s="209" t="s">
        <v>30</v>
      </c>
      <c r="B9" s="178"/>
      <c r="C9" s="178"/>
      <c r="D9" s="207" t="str">
        <f t="shared" si="0"/>
        <v/>
      </c>
      <c r="E9" s="150" t="s">
        <v>31</v>
      </c>
      <c r="F9" s="178">
        <v>2</v>
      </c>
      <c r="G9" s="178">
        <v>2</v>
      </c>
      <c r="H9" s="207">
        <f>IF(OR(VALUE(G9)=0,ISERROR(G9/F9-1)),"",G9/F9-1)</f>
        <v>0</v>
      </c>
    </row>
    <row r="10" ht="21" customHeight="1" spans="1:8">
      <c r="A10" s="209" t="s">
        <v>32</v>
      </c>
      <c r="B10" s="178"/>
      <c r="C10" s="178"/>
      <c r="D10" s="207" t="str">
        <f t="shared" si="0"/>
        <v/>
      </c>
      <c r="E10" s="150" t="s">
        <v>33</v>
      </c>
      <c r="F10" s="178"/>
      <c r="G10" s="178"/>
      <c r="H10" s="207" t="str">
        <f>IF(OR(VALUE(G10)=0,ISERROR(G10/F10-1)),"",G10/F10-1)</f>
        <v/>
      </c>
    </row>
    <row r="11" ht="21" customHeight="1" spans="1:8">
      <c r="A11" s="209" t="s">
        <v>34</v>
      </c>
      <c r="B11" s="178"/>
      <c r="C11" s="178"/>
      <c r="D11" s="207" t="str">
        <f t="shared" si="0"/>
        <v/>
      </c>
      <c r="E11" s="150" t="s">
        <v>35</v>
      </c>
      <c r="F11" s="178"/>
      <c r="G11" s="178"/>
      <c r="H11" s="207" t="str">
        <f t="shared" ref="H11:H37" si="1">IF(OR(VALUE(G11)=0,ISERROR(G11/F11-1)),"",G11/F11-1)</f>
        <v/>
      </c>
    </row>
    <row r="12" ht="21" customHeight="1" spans="1:8">
      <c r="A12" s="209" t="s">
        <v>36</v>
      </c>
      <c r="B12" s="178"/>
      <c r="C12" s="178"/>
      <c r="D12" s="207" t="str">
        <f t="shared" si="0"/>
        <v/>
      </c>
      <c r="E12" s="150" t="s">
        <v>37</v>
      </c>
      <c r="F12" s="178">
        <v>43.94</v>
      </c>
      <c r="G12" s="178">
        <v>44.27</v>
      </c>
      <c r="H12" s="207">
        <f t="shared" si="1"/>
        <v>0.00751024123805211</v>
      </c>
    </row>
    <row r="13" ht="21" customHeight="1" spans="1:8">
      <c r="A13" s="209" t="s">
        <v>38</v>
      </c>
      <c r="B13" s="178"/>
      <c r="C13" s="178"/>
      <c r="D13" s="207" t="str">
        <f t="shared" si="0"/>
        <v/>
      </c>
      <c r="E13" s="150" t="s">
        <v>39</v>
      </c>
      <c r="F13" s="178">
        <v>300.38</v>
      </c>
      <c r="G13" s="178">
        <v>683.45</v>
      </c>
      <c r="H13" s="207">
        <f t="shared" si="1"/>
        <v>1.27528463945669</v>
      </c>
    </row>
    <row r="14" ht="21" customHeight="1" spans="1:8">
      <c r="A14" s="209" t="s">
        <v>40</v>
      </c>
      <c r="B14" s="178"/>
      <c r="C14" s="178"/>
      <c r="D14" s="207" t="str">
        <f t="shared" si="0"/>
        <v/>
      </c>
      <c r="E14" s="150" t="s">
        <v>41</v>
      </c>
      <c r="F14" s="178">
        <v>85.18</v>
      </c>
      <c r="G14" s="178">
        <v>123.41</v>
      </c>
      <c r="H14" s="207">
        <f t="shared" si="1"/>
        <v>0.448814275651561</v>
      </c>
    </row>
    <row r="15" ht="21" customHeight="1" spans="1:8">
      <c r="A15" s="209" t="s">
        <v>42</v>
      </c>
      <c r="B15" s="178"/>
      <c r="C15" s="178"/>
      <c r="D15" s="207" t="str">
        <f t="shared" si="0"/>
        <v/>
      </c>
      <c r="E15" s="150" t="s">
        <v>43</v>
      </c>
      <c r="F15" s="178"/>
      <c r="G15" s="178"/>
      <c r="H15" s="207" t="str">
        <f t="shared" si="1"/>
        <v/>
      </c>
    </row>
    <row r="16" ht="21" customHeight="1" spans="1:8">
      <c r="A16" s="209" t="s">
        <v>44</v>
      </c>
      <c r="B16" s="178"/>
      <c r="C16" s="178"/>
      <c r="D16" s="207" t="str">
        <f t="shared" si="0"/>
        <v/>
      </c>
      <c r="E16" s="150" t="s">
        <v>45</v>
      </c>
      <c r="F16" s="178"/>
      <c r="G16" s="178">
        <v>2</v>
      </c>
      <c r="H16" s="207" t="str">
        <f t="shared" si="1"/>
        <v/>
      </c>
    </row>
    <row r="17" ht="21" customHeight="1" spans="1:8">
      <c r="A17" s="209" t="s">
        <v>46</v>
      </c>
      <c r="B17" s="178"/>
      <c r="C17" s="178"/>
      <c r="D17" s="207" t="str">
        <f t="shared" si="0"/>
        <v/>
      </c>
      <c r="E17" s="150" t="s">
        <v>47</v>
      </c>
      <c r="F17" s="178">
        <v>432.09</v>
      </c>
      <c r="G17" s="178">
        <v>320.77</v>
      </c>
      <c r="H17" s="207">
        <f t="shared" si="1"/>
        <v>-0.257631511953528</v>
      </c>
    </row>
    <row r="18" ht="21" customHeight="1" spans="1:8">
      <c r="A18" s="209" t="s">
        <v>48</v>
      </c>
      <c r="B18" s="178"/>
      <c r="C18" s="178"/>
      <c r="D18" s="207" t="str">
        <f t="shared" si="0"/>
        <v/>
      </c>
      <c r="E18" s="153" t="s">
        <v>49</v>
      </c>
      <c r="F18" s="178"/>
      <c r="G18" s="178">
        <v>4.1</v>
      </c>
      <c r="H18" s="207" t="str">
        <f t="shared" si="1"/>
        <v/>
      </c>
    </row>
    <row r="19" ht="21" customHeight="1" spans="1:8">
      <c r="A19" s="209" t="s">
        <v>50</v>
      </c>
      <c r="B19" s="178"/>
      <c r="C19" s="178"/>
      <c r="D19" s="207" t="str">
        <f t="shared" si="0"/>
        <v/>
      </c>
      <c r="E19" s="153" t="s">
        <v>51</v>
      </c>
      <c r="F19" s="178"/>
      <c r="G19" s="178"/>
      <c r="H19" s="207" t="str">
        <f t="shared" si="1"/>
        <v/>
      </c>
    </row>
    <row r="20" ht="21" customHeight="1" spans="1:8">
      <c r="A20" s="209" t="s">
        <v>52</v>
      </c>
      <c r="B20" s="178"/>
      <c r="C20" s="178"/>
      <c r="D20" s="207" t="str">
        <f t="shared" si="0"/>
        <v/>
      </c>
      <c r="E20" s="150" t="s">
        <v>53</v>
      </c>
      <c r="F20" s="178"/>
      <c r="G20" s="178"/>
      <c r="H20" s="207" t="str">
        <f t="shared" si="1"/>
        <v/>
      </c>
    </row>
    <row r="21" ht="21" customHeight="1" spans="1:8">
      <c r="A21" s="209" t="s">
        <v>54</v>
      </c>
      <c r="B21" s="178"/>
      <c r="C21" s="178"/>
      <c r="D21" s="207" t="str">
        <f t="shared" si="0"/>
        <v/>
      </c>
      <c r="E21" s="150" t="s">
        <v>55</v>
      </c>
      <c r="F21" s="178"/>
      <c r="G21" s="178"/>
      <c r="H21" s="207" t="str">
        <f t="shared" si="1"/>
        <v/>
      </c>
    </row>
    <row r="22" ht="21" customHeight="1" spans="1:8">
      <c r="A22" s="210" t="s">
        <v>56</v>
      </c>
      <c r="B22" s="178"/>
      <c r="C22" s="178"/>
      <c r="D22" s="207" t="str">
        <f t="shared" si="0"/>
        <v/>
      </c>
      <c r="E22" s="150" t="s">
        <v>57</v>
      </c>
      <c r="F22" s="178"/>
      <c r="G22" s="178"/>
      <c r="H22" s="207" t="str">
        <f t="shared" si="1"/>
        <v/>
      </c>
    </row>
    <row r="23" ht="21" customHeight="1" spans="1:8">
      <c r="A23" s="210" t="s">
        <v>58</v>
      </c>
      <c r="B23" s="175">
        <f>SUM(B24:B30)</f>
        <v>0</v>
      </c>
      <c r="C23" s="175">
        <f>SUM(C24:C30)</f>
        <v>0</v>
      </c>
      <c r="D23" s="207" t="str">
        <f t="shared" si="0"/>
        <v/>
      </c>
      <c r="E23" s="153" t="s">
        <v>59</v>
      </c>
      <c r="F23" s="178">
        <v>79.68</v>
      </c>
      <c r="G23" s="178">
        <v>70.79</v>
      </c>
      <c r="H23" s="207">
        <f t="shared" si="1"/>
        <v>-0.111571285140562</v>
      </c>
    </row>
    <row r="24" ht="21" customHeight="1" spans="1:8">
      <c r="A24" s="186" t="s">
        <v>60</v>
      </c>
      <c r="B24" s="178">
        <f>SUM(B26:B32)</f>
        <v>0</v>
      </c>
      <c r="C24" s="178">
        <f>SUM(C26:C32)</f>
        <v>0</v>
      </c>
      <c r="D24" s="207" t="str">
        <f t="shared" si="0"/>
        <v/>
      </c>
      <c r="E24" s="153" t="s">
        <v>61</v>
      </c>
      <c r="F24" s="211"/>
      <c r="G24" s="178"/>
      <c r="H24" s="207" t="str">
        <f t="shared" si="1"/>
        <v/>
      </c>
    </row>
    <row r="25" ht="21" customHeight="1" spans="1:8">
      <c r="A25" s="209" t="s">
        <v>62</v>
      </c>
      <c r="B25" s="178"/>
      <c r="C25" s="178"/>
      <c r="D25" s="207"/>
      <c r="E25" s="153" t="s">
        <v>63</v>
      </c>
      <c r="F25" s="211"/>
      <c r="G25" s="178"/>
      <c r="H25" s="207" t="str">
        <f t="shared" si="1"/>
        <v/>
      </c>
    </row>
    <row r="26" ht="27.75" customHeight="1" spans="1:8">
      <c r="A26" s="209" t="s">
        <v>64</v>
      </c>
      <c r="B26" s="178"/>
      <c r="C26" s="178"/>
      <c r="D26" s="207" t="str">
        <f t="shared" ref="D26:D37" si="2">IF(OR(VALUE(C26)=0,ISERROR(C26/B26-1)),"",C26/B26-1)</f>
        <v/>
      </c>
      <c r="E26" s="153" t="s">
        <v>65</v>
      </c>
      <c r="F26" s="211"/>
      <c r="G26" s="178"/>
      <c r="H26" s="207" t="str">
        <f t="shared" si="1"/>
        <v/>
      </c>
    </row>
    <row r="27" ht="21" customHeight="1" spans="1:8">
      <c r="A27" s="209" t="s">
        <v>66</v>
      </c>
      <c r="B27" s="178"/>
      <c r="C27" s="178"/>
      <c r="D27" s="207" t="str">
        <f t="shared" si="2"/>
        <v/>
      </c>
      <c r="E27" s="153" t="s">
        <v>67</v>
      </c>
      <c r="F27" s="211"/>
      <c r="G27" s="211"/>
      <c r="H27" s="207" t="str">
        <f t="shared" si="1"/>
        <v/>
      </c>
    </row>
    <row r="28" ht="21" customHeight="1" spans="1:8">
      <c r="A28" s="209" t="s">
        <v>68</v>
      </c>
      <c r="B28" s="178"/>
      <c r="C28" s="178"/>
      <c r="D28" s="207" t="str">
        <f t="shared" si="2"/>
        <v/>
      </c>
      <c r="F28" s="211"/>
      <c r="G28" s="178"/>
      <c r="H28" s="207" t="str">
        <f t="shared" si="1"/>
        <v/>
      </c>
    </row>
    <row r="29" ht="21" customHeight="1" spans="1:8">
      <c r="A29" s="209" t="s">
        <v>69</v>
      </c>
      <c r="B29" s="178"/>
      <c r="C29" s="178"/>
      <c r="D29" s="207" t="str">
        <f t="shared" si="2"/>
        <v/>
      </c>
      <c r="E29" s="153"/>
      <c r="F29" s="212"/>
      <c r="G29" s="212"/>
      <c r="H29" s="207" t="str">
        <f t="shared" si="1"/>
        <v/>
      </c>
    </row>
    <row r="30" ht="21" customHeight="1" spans="1:8">
      <c r="A30" s="210" t="s">
        <v>70</v>
      </c>
      <c r="B30" s="178"/>
      <c r="C30" s="178"/>
      <c r="D30" s="207" t="str">
        <f t="shared" si="2"/>
        <v/>
      </c>
      <c r="E30" s="150" t="s">
        <v>71</v>
      </c>
      <c r="F30" s="211"/>
      <c r="G30" s="211"/>
      <c r="H30" s="207" t="str">
        <f t="shared" si="1"/>
        <v/>
      </c>
    </row>
    <row r="31" spans="1:8">
      <c r="A31" s="210" t="s">
        <v>72</v>
      </c>
      <c r="B31" s="178"/>
      <c r="C31" s="178"/>
      <c r="D31" s="207" t="str">
        <f t="shared" si="2"/>
        <v/>
      </c>
      <c r="E31" s="150"/>
      <c r="F31" s="211"/>
      <c r="G31" s="211"/>
      <c r="H31" s="207" t="str">
        <f t="shared" si="1"/>
        <v/>
      </c>
    </row>
    <row r="32" ht="21" customHeight="1" spans="1:8">
      <c r="A32" s="209" t="s">
        <v>73</v>
      </c>
      <c r="B32" s="178"/>
      <c r="C32" s="178"/>
      <c r="D32" s="207" t="str">
        <f t="shared" si="2"/>
        <v/>
      </c>
      <c r="E32" s="150"/>
      <c r="F32" s="211"/>
      <c r="G32" s="211"/>
      <c r="H32" s="207" t="str">
        <f t="shared" si="1"/>
        <v/>
      </c>
    </row>
    <row r="33" ht="24" customHeight="1" spans="1:8">
      <c r="A33" s="213" t="s">
        <v>74</v>
      </c>
      <c r="B33" s="175">
        <f>SUM(B6,B23)</f>
        <v>0</v>
      </c>
      <c r="C33" s="175">
        <f>SUM(C6,C24)</f>
        <v>0</v>
      </c>
      <c r="D33" s="207" t="str">
        <f t="shared" si="2"/>
        <v/>
      </c>
      <c r="E33" s="150" t="s">
        <v>75</v>
      </c>
      <c r="F33" s="175">
        <f>SUM(F6:F30)</f>
        <v>1735.8</v>
      </c>
      <c r="G33" s="175">
        <f>SUM(G6:G30)</f>
        <v>2210.52</v>
      </c>
      <c r="H33" s="207">
        <f t="shared" si="1"/>
        <v>0.273487729001037</v>
      </c>
    </row>
    <row r="34" ht="21" hidden="1" customHeight="1" spans="1:8">
      <c r="A34" s="213"/>
      <c r="B34" s="175"/>
      <c r="C34" s="175"/>
      <c r="D34" s="207" t="str">
        <f t="shared" si="2"/>
        <v/>
      </c>
      <c r="E34" s="150"/>
      <c r="F34" s="175"/>
      <c r="G34" s="175"/>
      <c r="H34" s="207" t="str">
        <f t="shared" si="1"/>
        <v/>
      </c>
    </row>
    <row r="35" ht="21" hidden="1" customHeight="1" spans="1:8">
      <c r="A35" s="150"/>
      <c r="B35" s="212"/>
      <c r="C35" s="212"/>
      <c r="D35" s="207" t="str">
        <f t="shared" si="2"/>
        <v/>
      </c>
      <c r="E35" s="150" t="s">
        <v>76</v>
      </c>
      <c r="F35" s="205"/>
      <c r="G35" s="205"/>
      <c r="H35" s="207" t="str">
        <f t="shared" si="1"/>
        <v/>
      </c>
    </row>
    <row r="36" ht="21" customHeight="1" spans="1:8">
      <c r="A36" s="186" t="s">
        <v>77</v>
      </c>
      <c r="B36" s="175">
        <f>B37+B38+B59+B62+B63</f>
        <v>1735.8</v>
      </c>
      <c r="C36" s="175">
        <f>C37+C38+C59+C62+C63</f>
        <v>2210.52</v>
      </c>
      <c r="D36" s="207">
        <f t="shared" si="2"/>
        <v>0.273487729001037</v>
      </c>
      <c r="E36" s="214" t="s">
        <v>78</v>
      </c>
      <c r="F36" s="175">
        <f>SUM(F37,F40)</f>
        <v>0</v>
      </c>
      <c r="G36" s="175">
        <f>SUM(G37,G40)</f>
        <v>0</v>
      </c>
      <c r="H36" s="207" t="str">
        <f t="shared" si="1"/>
        <v/>
      </c>
    </row>
    <row r="37" ht="21" customHeight="1" spans="1:8">
      <c r="A37" s="189" t="s">
        <v>79</v>
      </c>
      <c r="B37" s="175"/>
      <c r="C37" s="175"/>
      <c r="D37" s="207" t="str">
        <f t="shared" si="2"/>
        <v/>
      </c>
      <c r="E37" s="214" t="s">
        <v>80</v>
      </c>
      <c r="F37" s="175">
        <f>SUM(F38:F39)</f>
        <v>0</v>
      </c>
      <c r="G37" s="175">
        <f>SUM(G38:G39)</f>
        <v>0</v>
      </c>
      <c r="H37" s="207" t="str">
        <f t="shared" si="1"/>
        <v/>
      </c>
    </row>
    <row r="38" ht="21" customHeight="1" spans="1:8">
      <c r="A38" s="189" t="s">
        <v>81</v>
      </c>
      <c r="B38" s="212">
        <v>1735.8</v>
      </c>
      <c r="C38" s="212">
        <v>2210.52</v>
      </c>
      <c r="D38" s="207">
        <f t="shared" ref="D38:D66" si="3">IF(OR(VALUE(C38)=0,ISERROR(C38/B38-1)),"",C38/B38-1)</f>
        <v>0.273487729001037</v>
      </c>
      <c r="E38" s="214" t="s">
        <v>82</v>
      </c>
      <c r="F38" s="212"/>
      <c r="G38" s="212"/>
      <c r="H38" s="207" t="str">
        <f t="shared" ref="H38:H66" si="4">IF(OR(VALUE(G38)=0,ISERROR(G38/F38-1)),"",G38/F38-1)</f>
        <v/>
      </c>
    </row>
    <row r="39" ht="21" customHeight="1" spans="1:8">
      <c r="A39" s="190" t="s">
        <v>83</v>
      </c>
      <c r="B39" s="212"/>
      <c r="C39" s="212"/>
      <c r="D39" s="207" t="str">
        <f t="shared" si="3"/>
        <v/>
      </c>
      <c r="E39" s="214" t="s">
        <v>84</v>
      </c>
      <c r="F39" s="212"/>
      <c r="G39" s="212"/>
      <c r="H39" s="207" t="str">
        <f t="shared" si="4"/>
        <v/>
      </c>
    </row>
    <row r="40" spans="1:8">
      <c r="A40" s="190" t="s">
        <v>85</v>
      </c>
      <c r="B40" s="212"/>
      <c r="C40" s="212"/>
      <c r="D40" s="207" t="str">
        <f t="shared" si="3"/>
        <v/>
      </c>
      <c r="E40" s="214" t="s">
        <v>86</v>
      </c>
      <c r="F40" s="212">
        <f>SUM(F41)</f>
        <v>0</v>
      </c>
      <c r="G40" s="212">
        <f>SUM(G41)</f>
        <v>0</v>
      </c>
      <c r="H40" s="207" t="str">
        <f t="shared" si="4"/>
        <v/>
      </c>
    </row>
    <row r="41" ht="18.95" customHeight="1" spans="1:8">
      <c r="A41" s="191" t="s">
        <v>87</v>
      </c>
      <c r="B41" s="212">
        <v>1735.8</v>
      </c>
      <c r="C41" s="212">
        <v>2210.52</v>
      </c>
      <c r="D41" s="207">
        <f t="shared" si="3"/>
        <v>0.273487729001037</v>
      </c>
      <c r="E41" s="214" t="s">
        <v>88</v>
      </c>
      <c r="F41" s="212"/>
      <c r="G41" s="212"/>
      <c r="H41" s="207" t="str">
        <f t="shared" si="4"/>
        <v/>
      </c>
    </row>
    <row r="42" ht="21" customHeight="1" spans="1:8">
      <c r="A42" s="190" t="s">
        <v>89</v>
      </c>
      <c r="B42" s="175"/>
      <c r="C42" s="175"/>
      <c r="D42" s="207" t="str">
        <f t="shared" si="3"/>
        <v/>
      </c>
      <c r="E42" s="215"/>
      <c r="F42" s="175">
        <f>SUM(F43)</f>
        <v>0</v>
      </c>
      <c r="G42" s="175">
        <f>SUM(G43)</f>
        <v>0</v>
      </c>
      <c r="H42" s="207" t="str">
        <f t="shared" si="4"/>
        <v/>
      </c>
    </row>
    <row r="43" ht="21" customHeight="1" spans="1:8">
      <c r="A43" s="190" t="s">
        <v>90</v>
      </c>
      <c r="B43" s="212"/>
      <c r="C43" s="212"/>
      <c r="D43" s="207" t="str">
        <f t="shared" si="3"/>
        <v/>
      </c>
      <c r="E43" s="215"/>
      <c r="F43" s="212"/>
      <c r="G43" s="212"/>
      <c r="H43" s="207" t="str">
        <f t="shared" si="4"/>
        <v/>
      </c>
    </row>
    <row r="44" ht="21" customHeight="1" spans="1:8">
      <c r="A44" s="190" t="s">
        <v>91</v>
      </c>
      <c r="B44" s="212"/>
      <c r="C44" s="212"/>
      <c r="D44" s="207" t="str">
        <f t="shared" si="3"/>
        <v/>
      </c>
      <c r="E44" s="216"/>
      <c r="F44" s="212"/>
      <c r="G44" s="212"/>
      <c r="H44" s="207" t="str">
        <f t="shared" si="4"/>
        <v/>
      </c>
    </row>
    <row r="45" ht="21" customHeight="1" spans="1:8">
      <c r="A45" s="192" t="s">
        <v>92</v>
      </c>
      <c r="B45" s="212"/>
      <c r="C45" s="212"/>
      <c r="D45" s="207" t="str">
        <f t="shared" si="3"/>
        <v/>
      </c>
      <c r="E45" s="216"/>
      <c r="F45" s="212"/>
      <c r="G45" s="212"/>
      <c r="H45" s="207" t="str">
        <f t="shared" si="4"/>
        <v/>
      </c>
    </row>
    <row r="46" ht="21" customHeight="1" spans="1:8">
      <c r="A46" s="190" t="s">
        <v>93</v>
      </c>
      <c r="B46" s="212"/>
      <c r="C46" s="212"/>
      <c r="D46" s="207" t="str">
        <f t="shared" si="3"/>
        <v/>
      </c>
      <c r="E46" s="216"/>
      <c r="F46" s="212"/>
      <c r="G46" s="212"/>
      <c r="H46" s="207" t="str">
        <f t="shared" si="4"/>
        <v/>
      </c>
    </row>
    <row r="47" ht="21" customHeight="1" spans="1:8">
      <c r="A47" s="190" t="s">
        <v>94</v>
      </c>
      <c r="B47" s="212"/>
      <c r="C47" s="212"/>
      <c r="D47" s="207" t="str">
        <f t="shared" si="3"/>
        <v/>
      </c>
      <c r="E47" s="216"/>
      <c r="F47" s="212"/>
      <c r="G47" s="212"/>
      <c r="H47" s="207" t="str">
        <f t="shared" si="4"/>
        <v/>
      </c>
    </row>
    <row r="48" ht="21" customHeight="1" spans="1:8">
      <c r="A48" s="190" t="s">
        <v>95</v>
      </c>
      <c r="B48" s="212"/>
      <c r="C48" s="212"/>
      <c r="D48" s="207" t="str">
        <f t="shared" si="3"/>
        <v/>
      </c>
      <c r="E48" s="50"/>
      <c r="F48" s="212"/>
      <c r="G48" s="212"/>
      <c r="H48" s="207" t="str">
        <f t="shared" si="4"/>
        <v/>
      </c>
    </row>
    <row r="49" ht="21" hidden="1" customHeight="1" spans="1:8">
      <c r="A49" s="190" t="s">
        <v>96</v>
      </c>
      <c r="B49" s="212"/>
      <c r="C49" s="212"/>
      <c r="D49" s="207" t="str">
        <f t="shared" si="3"/>
        <v/>
      </c>
      <c r="E49" s="216"/>
      <c r="F49" s="212"/>
      <c r="G49" s="212"/>
      <c r="H49" s="207" t="str">
        <f t="shared" si="4"/>
        <v/>
      </c>
    </row>
    <row r="50" ht="21" hidden="1" customHeight="1" spans="1:8">
      <c r="A50" s="190" t="s">
        <v>97</v>
      </c>
      <c r="B50" s="212"/>
      <c r="C50" s="212"/>
      <c r="D50" s="207" t="str">
        <f t="shared" si="3"/>
        <v/>
      </c>
      <c r="E50" s="216"/>
      <c r="F50" s="212"/>
      <c r="G50" s="212"/>
      <c r="H50" s="207" t="str">
        <f t="shared" si="4"/>
        <v/>
      </c>
    </row>
    <row r="51" ht="21" hidden="1" customHeight="1" spans="1:8">
      <c r="A51" s="190" t="s">
        <v>98</v>
      </c>
      <c r="B51" s="212"/>
      <c r="C51" s="212"/>
      <c r="D51" s="207" t="str">
        <f t="shared" si="3"/>
        <v/>
      </c>
      <c r="E51" s="216"/>
      <c r="F51" s="212"/>
      <c r="G51" s="212"/>
      <c r="H51" s="207" t="str">
        <f t="shared" si="4"/>
        <v/>
      </c>
    </row>
    <row r="52" ht="21" hidden="1" customHeight="1" spans="1:8">
      <c r="A52" s="190" t="s">
        <v>99</v>
      </c>
      <c r="B52" s="212"/>
      <c r="C52" s="212"/>
      <c r="D52" s="207" t="str">
        <f t="shared" si="3"/>
        <v/>
      </c>
      <c r="E52" s="216"/>
      <c r="F52" s="212"/>
      <c r="G52" s="212"/>
      <c r="H52" s="207" t="str">
        <f t="shared" si="4"/>
        <v/>
      </c>
    </row>
    <row r="53" ht="21" customHeight="1" spans="1:8">
      <c r="A53" s="190" t="s">
        <v>100</v>
      </c>
      <c r="B53" s="212"/>
      <c r="C53" s="212"/>
      <c r="D53" s="207" t="str">
        <f t="shared" si="3"/>
        <v/>
      </c>
      <c r="E53" s="216"/>
      <c r="F53" s="212"/>
      <c r="G53" s="212"/>
      <c r="H53" s="207" t="str">
        <f t="shared" si="4"/>
        <v/>
      </c>
    </row>
    <row r="54" ht="21" hidden="1" customHeight="1" spans="1:8">
      <c r="A54" s="190" t="s">
        <v>101</v>
      </c>
      <c r="B54" s="212"/>
      <c r="C54" s="212"/>
      <c r="D54" s="207" t="str">
        <f t="shared" si="3"/>
        <v/>
      </c>
      <c r="E54" s="50"/>
      <c r="F54" s="212"/>
      <c r="G54" s="212"/>
      <c r="H54" s="207" t="str">
        <f t="shared" si="4"/>
        <v/>
      </c>
    </row>
    <row r="55" ht="21" hidden="1" customHeight="1" spans="1:8">
      <c r="A55" s="190" t="s">
        <v>102</v>
      </c>
      <c r="B55" s="212"/>
      <c r="C55" s="212"/>
      <c r="D55" s="207" t="str">
        <f t="shared" si="3"/>
        <v/>
      </c>
      <c r="E55" s="216"/>
      <c r="F55" s="212"/>
      <c r="G55" s="212"/>
      <c r="H55" s="207" t="str">
        <f t="shared" si="4"/>
        <v/>
      </c>
    </row>
    <row r="56" ht="21" hidden="1" customHeight="1" spans="1:8">
      <c r="A56" s="190" t="s">
        <v>103</v>
      </c>
      <c r="B56" s="212"/>
      <c r="C56" s="212"/>
      <c r="D56" s="207" t="str">
        <f t="shared" si="3"/>
        <v/>
      </c>
      <c r="E56" s="216"/>
      <c r="F56" s="212"/>
      <c r="G56" s="212"/>
      <c r="H56" s="207" t="str">
        <f t="shared" si="4"/>
        <v/>
      </c>
    </row>
    <row r="57" ht="21" customHeight="1" spans="1:8">
      <c r="A57" s="190" t="s">
        <v>104</v>
      </c>
      <c r="B57" s="212"/>
      <c r="C57" s="212"/>
      <c r="D57" s="207" t="str">
        <f t="shared" si="3"/>
        <v/>
      </c>
      <c r="E57" s="50"/>
      <c r="F57" s="212"/>
      <c r="G57" s="212"/>
      <c r="H57" s="207" t="str">
        <f t="shared" si="4"/>
        <v/>
      </c>
    </row>
    <row r="58" ht="21" customHeight="1" spans="1:8">
      <c r="A58" s="192" t="s">
        <v>105</v>
      </c>
      <c r="B58" s="212"/>
      <c r="C58" s="212"/>
      <c r="D58" s="207" t="str">
        <f t="shared" si="3"/>
        <v/>
      </c>
      <c r="E58" s="150" t="s">
        <v>106</v>
      </c>
      <c r="F58" s="212"/>
      <c r="G58" s="212"/>
      <c r="H58" s="207" t="str">
        <f t="shared" si="4"/>
        <v/>
      </c>
    </row>
    <row r="59" ht="21" customHeight="1" spans="1:8">
      <c r="A59" s="189" t="s">
        <v>107</v>
      </c>
      <c r="B59" s="212"/>
      <c r="C59" s="212"/>
      <c r="D59" s="207" t="str">
        <f t="shared" si="3"/>
        <v/>
      </c>
      <c r="E59" s="216" t="s">
        <v>108</v>
      </c>
      <c r="F59" s="212"/>
      <c r="G59" s="212"/>
      <c r="H59" s="207" t="str">
        <f t="shared" si="4"/>
        <v/>
      </c>
    </row>
    <row r="60" ht="21" customHeight="1" spans="1:8">
      <c r="A60" s="190" t="s">
        <v>109</v>
      </c>
      <c r="B60" s="212"/>
      <c r="C60" s="212"/>
      <c r="D60" s="207" t="str">
        <f t="shared" si="3"/>
        <v/>
      </c>
      <c r="E60" s="216" t="s">
        <v>110</v>
      </c>
      <c r="F60" s="212"/>
      <c r="G60" s="212"/>
      <c r="H60" s="207" t="str">
        <f t="shared" si="4"/>
        <v/>
      </c>
    </row>
    <row r="61" ht="21" customHeight="1" spans="1:8">
      <c r="A61" s="190" t="s">
        <v>111</v>
      </c>
      <c r="B61" s="212"/>
      <c r="C61" s="212"/>
      <c r="D61" s="207" t="str">
        <f t="shared" si="3"/>
        <v/>
      </c>
      <c r="E61" s="150" t="s">
        <v>112</v>
      </c>
      <c r="F61" s="212"/>
      <c r="G61" s="212"/>
      <c r="H61" s="207" t="str">
        <f t="shared" si="4"/>
        <v/>
      </c>
    </row>
    <row r="62" ht="21" customHeight="1" spans="1:8">
      <c r="A62" s="195" t="s">
        <v>113</v>
      </c>
      <c r="B62" s="212"/>
      <c r="C62" s="212"/>
      <c r="D62" s="207" t="str">
        <f t="shared" si="3"/>
        <v/>
      </c>
      <c r="E62" s="150" t="s">
        <v>114</v>
      </c>
      <c r="F62" s="212"/>
      <c r="G62" s="212"/>
      <c r="H62" s="207" t="str">
        <f t="shared" si="4"/>
        <v/>
      </c>
    </row>
    <row r="63" ht="21" customHeight="1" spans="1:8">
      <c r="A63" s="189" t="s">
        <v>115</v>
      </c>
      <c r="B63" s="212"/>
      <c r="C63" s="212"/>
      <c r="D63" s="207" t="str">
        <f t="shared" si="3"/>
        <v/>
      </c>
      <c r="E63" s="150" t="s">
        <v>116</v>
      </c>
      <c r="F63" s="212"/>
      <c r="G63" s="212"/>
      <c r="H63" s="207" t="str">
        <f t="shared" si="4"/>
        <v/>
      </c>
    </row>
    <row r="64" ht="21" customHeight="1" spans="1:8">
      <c r="A64" s="189" t="s">
        <v>117</v>
      </c>
      <c r="B64" s="178"/>
      <c r="C64" s="178"/>
      <c r="D64" s="207" t="str">
        <f t="shared" si="3"/>
        <v/>
      </c>
      <c r="E64" s="217"/>
      <c r="F64" s="212"/>
      <c r="G64" s="212"/>
      <c r="H64" s="207" t="str">
        <f t="shared" si="4"/>
        <v/>
      </c>
    </row>
    <row r="65" spans="1:8">
      <c r="A65" s="218" t="s">
        <v>71</v>
      </c>
      <c r="B65" s="212"/>
      <c r="C65" s="212"/>
      <c r="D65" s="207" t="str">
        <f t="shared" si="3"/>
        <v/>
      </c>
      <c r="E65" s="216" t="s">
        <v>71</v>
      </c>
      <c r="F65" s="205"/>
      <c r="G65" s="205"/>
      <c r="H65" s="207" t="str">
        <f t="shared" si="4"/>
        <v/>
      </c>
    </row>
    <row r="66" ht="34.5" customHeight="1" spans="1:8">
      <c r="A66" s="213" t="s">
        <v>118</v>
      </c>
      <c r="B66" s="175">
        <f>SUM(B33,B36)</f>
        <v>1735.8</v>
      </c>
      <c r="C66" s="175">
        <f>SUM(C33,C36)</f>
        <v>2210.52</v>
      </c>
      <c r="D66" s="207">
        <f t="shared" si="3"/>
        <v>0.273487729001037</v>
      </c>
      <c r="E66" s="150" t="s">
        <v>119</v>
      </c>
      <c r="F66" s="175">
        <f>F63+F62+F61+F36+F33</f>
        <v>1735.8</v>
      </c>
      <c r="G66" s="175">
        <f>G63+G62+G61+G36+G33</f>
        <v>2210.52</v>
      </c>
      <c r="H66" s="207">
        <f t="shared" si="4"/>
        <v>0.273487729001037</v>
      </c>
    </row>
  </sheetData>
  <protectedRanges>
    <protectedRange sqref="C7:C22" name="区域1" securityDescriptor=""/>
    <protectedRange sqref="B7:B21" name="区域1_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33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4"/>
  <sheetViews>
    <sheetView showZeros="0" zoomScale="85" zoomScaleNormal="85" topLeftCell="A112" workbookViewId="0">
      <selection activeCell="K128" sqref="K128"/>
    </sheetView>
  </sheetViews>
  <sheetFormatPr defaultColWidth="9" defaultRowHeight="18" customHeight="1" outlineLevelCol="7"/>
  <cols>
    <col min="1" max="1" width="45.375" style="162" customWidth="1"/>
    <col min="2" max="2" width="13.875" style="163" customWidth="1"/>
    <col min="3" max="3" width="13" style="163" customWidth="1"/>
    <col min="4" max="4" width="16" style="163" customWidth="1"/>
    <col min="5" max="5" width="45.125" style="162" customWidth="1"/>
    <col min="6" max="7" width="14.625" style="164" customWidth="1"/>
    <col min="8" max="8" width="14.625" style="163" customWidth="1"/>
    <col min="9" max="16384" width="9" style="162"/>
  </cols>
  <sheetData>
    <row r="1" s="158" customFormat="1" customHeight="1" spans="1:8">
      <c r="A1" s="3" t="s">
        <v>120</v>
      </c>
      <c r="B1" s="165"/>
      <c r="C1" s="166"/>
      <c r="D1" s="166"/>
      <c r="F1" s="167"/>
      <c r="G1" s="167"/>
      <c r="H1" s="166"/>
    </row>
    <row r="2" ht="20.25" spans="1:8">
      <c r="A2" s="5" t="s">
        <v>121</v>
      </c>
      <c r="B2" s="5"/>
      <c r="C2" s="5"/>
      <c r="D2" s="5"/>
      <c r="E2" s="5"/>
      <c r="F2" s="5"/>
      <c r="G2" s="5"/>
      <c r="H2" s="5"/>
    </row>
    <row r="3" customHeight="1" spans="1:8">
      <c r="A3" s="168"/>
      <c r="B3" s="169"/>
      <c r="D3" s="170"/>
      <c r="E3" s="168"/>
      <c r="G3" s="171"/>
      <c r="H3" s="72" t="s">
        <v>17</v>
      </c>
    </row>
    <row r="4" s="159" customFormat="1" customHeight="1" spans="1:8">
      <c r="A4" s="172" t="s">
        <v>122</v>
      </c>
      <c r="B4" s="172" t="s">
        <v>19</v>
      </c>
      <c r="C4" s="173" t="s">
        <v>20</v>
      </c>
      <c r="D4" s="173"/>
      <c r="E4" s="172" t="s">
        <v>123</v>
      </c>
      <c r="F4" s="172" t="s">
        <v>19</v>
      </c>
      <c r="G4" s="173" t="s">
        <v>20</v>
      </c>
      <c r="H4" s="173"/>
    </row>
    <row r="5" s="160" customFormat="1" customHeight="1" spans="1:8">
      <c r="A5" s="172"/>
      <c r="B5" s="172"/>
      <c r="C5" s="172" t="s">
        <v>22</v>
      </c>
      <c r="D5" s="172" t="s">
        <v>23</v>
      </c>
      <c r="E5" s="172"/>
      <c r="F5" s="172"/>
      <c r="G5" s="172" t="s">
        <v>22</v>
      </c>
      <c r="H5" s="172" t="s">
        <v>23</v>
      </c>
    </row>
    <row r="6" s="161" customFormat="1" customHeight="1" spans="1:8">
      <c r="A6" s="130" t="s">
        <v>24</v>
      </c>
      <c r="B6" s="174"/>
      <c r="C6" s="175">
        <f>SUM(C7:C23)</f>
        <v>0</v>
      </c>
      <c r="D6" s="176" t="str">
        <f>IF(OR(VALUE(C6)=0,ISERROR(C6/B6-1)),"",C6/B6-1)</f>
        <v/>
      </c>
      <c r="E6" s="130" t="s">
        <v>124</v>
      </c>
      <c r="F6" s="174">
        <f>SUM(F7:F31)</f>
        <v>792.53</v>
      </c>
      <c r="G6" s="174">
        <f ca="1">SUM(G7:G31)</f>
        <v>959.73</v>
      </c>
      <c r="H6" s="177">
        <f ca="1">IF(OR(VALUE(G6)=0,ISERROR(G6/F6-1)),"",G6/F6-1)</f>
        <v>0.2109699317376</v>
      </c>
    </row>
    <row r="7" s="161" customFormat="1" customHeight="1" spans="1:8">
      <c r="A7" s="132" t="s">
        <v>26</v>
      </c>
      <c r="B7" s="178"/>
      <c r="C7" s="178"/>
      <c r="D7" s="177" t="str">
        <f t="shared" ref="D7:D37" si="0">IF(OR(VALUE(C7)=0,ISERROR(C7/B7-1)),"",C7/B7-1)</f>
        <v/>
      </c>
      <c r="E7" s="132" t="s">
        <v>125</v>
      </c>
      <c r="F7" s="179">
        <v>12.5</v>
      </c>
      <c r="G7" s="179">
        <v>12.5</v>
      </c>
      <c r="H7" s="177">
        <f t="shared" ref="H7:H38" si="1">IF(OR(VALUE(G7)=0,ISERROR(G7/F7-1)),"",G7/F7-1)</f>
        <v>0</v>
      </c>
    </row>
    <row r="8" s="161" customFormat="1" customHeight="1" spans="1:8">
      <c r="A8" s="132" t="s">
        <v>28</v>
      </c>
      <c r="B8" s="178"/>
      <c r="C8" s="178"/>
      <c r="D8" s="177" t="str">
        <f t="shared" si="0"/>
        <v/>
      </c>
      <c r="E8" s="132" t="s">
        <v>126</v>
      </c>
      <c r="F8" s="179">
        <v>1</v>
      </c>
      <c r="G8" s="179">
        <v>1</v>
      </c>
      <c r="H8" s="177">
        <f t="shared" si="1"/>
        <v>0</v>
      </c>
    </row>
    <row r="9" s="161" customFormat="1" customHeight="1" spans="1:8">
      <c r="A9" s="132" t="s">
        <v>30</v>
      </c>
      <c r="B9" s="178"/>
      <c r="C9" s="178"/>
      <c r="D9" s="177" t="str">
        <f t="shared" si="0"/>
        <v/>
      </c>
      <c r="E9" s="132" t="s">
        <v>127</v>
      </c>
      <c r="F9" s="179">
        <v>537.14</v>
      </c>
      <c r="G9" s="179">
        <v>624.26</v>
      </c>
      <c r="H9" s="177">
        <f t="shared" si="1"/>
        <v>0.162192352086979</v>
      </c>
    </row>
    <row r="10" s="161" customFormat="1" customHeight="1" spans="1:8">
      <c r="A10" s="132" t="s">
        <v>32</v>
      </c>
      <c r="B10" s="178"/>
      <c r="C10" s="178"/>
      <c r="D10" s="177" t="str">
        <f t="shared" si="0"/>
        <v/>
      </c>
      <c r="E10" s="132" t="s">
        <v>128</v>
      </c>
      <c r="F10" s="179"/>
      <c r="G10" s="179"/>
      <c r="H10" s="177" t="str">
        <f t="shared" si="1"/>
        <v/>
      </c>
    </row>
    <row r="11" s="161" customFormat="1" customHeight="1" spans="1:8">
      <c r="A11" s="132" t="s">
        <v>34</v>
      </c>
      <c r="B11" s="178"/>
      <c r="C11" s="178"/>
      <c r="D11" s="177" t="str">
        <f t="shared" si="0"/>
        <v/>
      </c>
      <c r="E11" s="132" t="s">
        <v>129</v>
      </c>
      <c r="F11" s="179"/>
      <c r="G11" s="179">
        <f ca="1">公共预算草案按经济分类!B12</f>
        <v>0</v>
      </c>
      <c r="H11" s="177" t="str">
        <f ca="1" t="shared" si="1"/>
        <v/>
      </c>
    </row>
    <row r="12" s="161" customFormat="1" customHeight="1" spans="1:8">
      <c r="A12" s="132" t="s">
        <v>36</v>
      </c>
      <c r="B12" s="178"/>
      <c r="C12" s="178"/>
      <c r="D12" s="177" t="str">
        <f t="shared" si="0"/>
        <v/>
      </c>
      <c r="E12" s="132" t="s">
        <v>130</v>
      </c>
      <c r="F12" s="179">
        <v>23.99</v>
      </c>
      <c r="G12" s="179">
        <v>24.08</v>
      </c>
      <c r="H12" s="177">
        <f t="shared" si="1"/>
        <v>0.00375156315131298</v>
      </c>
    </row>
    <row r="13" s="161" customFormat="1" customHeight="1" spans="1:8">
      <c r="A13" s="132" t="s">
        <v>38</v>
      </c>
      <c r="B13" s="178"/>
      <c r="C13" s="178"/>
      <c r="D13" s="177" t="str">
        <f t="shared" si="0"/>
        <v/>
      </c>
      <c r="E13" s="132" t="s">
        <v>131</v>
      </c>
      <c r="F13" s="179"/>
      <c r="G13" s="179">
        <f ca="1">公共预算草案按经济分类!B14</f>
        <v>0</v>
      </c>
      <c r="H13" s="177" t="str">
        <f ca="1" t="shared" si="1"/>
        <v/>
      </c>
    </row>
    <row r="14" s="161" customFormat="1" customHeight="1" spans="1:8">
      <c r="A14" s="132" t="s">
        <v>40</v>
      </c>
      <c r="B14" s="178"/>
      <c r="C14" s="178"/>
      <c r="D14" s="177" t="str">
        <f t="shared" si="0"/>
        <v/>
      </c>
      <c r="E14" s="132" t="s">
        <v>132</v>
      </c>
      <c r="F14" s="179"/>
      <c r="G14" s="179"/>
      <c r="H14" s="177" t="str">
        <f t="shared" si="1"/>
        <v/>
      </c>
    </row>
    <row r="15" s="161" customFormat="1" customHeight="1" spans="1:8">
      <c r="A15" s="132" t="s">
        <v>42</v>
      </c>
      <c r="B15" s="178"/>
      <c r="C15" s="178"/>
      <c r="D15" s="177" t="str">
        <f t="shared" si="0"/>
        <v/>
      </c>
      <c r="E15" s="132" t="s">
        <v>133</v>
      </c>
      <c r="F15" s="179"/>
      <c r="G15" s="179">
        <f ca="1">公共预算草案按经济分类!B16</f>
        <v>0</v>
      </c>
      <c r="H15" s="177" t="str">
        <f ca="1" t="shared" si="1"/>
        <v/>
      </c>
    </row>
    <row r="16" s="161" customFormat="1" customHeight="1" spans="1:8">
      <c r="A16" s="132" t="s">
        <v>44</v>
      </c>
      <c r="B16" s="178"/>
      <c r="C16" s="178"/>
      <c r="D16" s="177" t="str">
        <f t="shared" si="0"/>
        <v/>
      </c>
      <c r="E16" s="132" t="s">
        <v>134</v>
      </c>
      <c r="F16" s="179"/>
      <c r="G16" s="179"/>
      <c r="H16" s="177" t="str">
        <f t="shared" si="1"/>
        <v/>
      </c>
    </row>
    <row r="17" s="161" customFormat="1" customHeight="1" spans="1:8">
      <c r="A17" s="132" t="s">
        <v>46</v>
      </c>
      <c r="B17" s="178"/>
      <c r="C17" s="178"/>
      <c r="D17" s="177" t="str">
        <f t="shared" si="0"/>
        <v/>
      </c>
      <c r="E17" s="132" t="s">
        <v>135</v>
      </c>
      <c r="F17" s="179"/>
      <c r="G17" s="179">
        <f ca="1">公共预算草案按经济分类!B18</f>
        <v>0</v>
      </c>
      <c r="H17" s="177" t="str">
        <f ca="1" t="shared" si="1"/>
        <v/>
      </c>
    </row>
    <row r="18" s="161" customFormat="1" customHeight="1" spans="1:8">
      <c r="A18" s="132" t="s">
        <v>48</v>
      </c>
      <c r="B18" s="178"/>
      <c r="C18" s="178"/>
      <c r="D18" s="177" t="str">
        <f t="shared" si="0"/>
        <v/>
      </c>
      <c r="E18" s="132" t="s">
        <v>136</v>
      </c>
      <c r="F18" s="179"/>
      <c r="G18" s="179">
        <f ca="1">公共预算草案按经济分类!B19</f>
        <v>0</v>
      </c>
      <c r="H18" s="177" t="str">
        <f ca="1" t="shared" si="1"/>
        <v/>
      </c>
    </row>
    <row r="19" s="161" customFormat="1" customHeight="1" spans="1:8">
      <c r="A19" s="132" t="s">
        <v>50</v>
      </c>
      <c r="B19" s="178"/>
      <c r="C19" s="178"/>
      <c r="D19" s="177" t="str">
        <f t="shared" si="0"/>
        <v/>
      </c>
      <c r="E19" s="132" t="s">
        <v>137</v>
      </c>
      <c r="F19" s="179"/>
      <c r="G19" s="179">
        <f ca="1">公共预算草案按经济分类!B20</f>
        <v>0</v>
      </c>
      <c r="H19" s="177" t="str">
        <f ca="1" t="shared" si="1"/>
        <v/>
      </c>
    </row>
    <row r="20" s="161" customFormat="1" customHeight="1" spans="1:8">
      <c r="A20" s="132" t="s">
        <v>52</v>
      </c>
      <c r="B20" s="178"/>
      <c r="C20" s="178"/>
      <c r="D20" s="177" t="str">
        <f t="shared" si="0"/>
        <v/>
      </c>
      <c r="E20" s="132" t="s">
        <v>138</v>
      </c>
      <c r="F20" s="179"/>
      <c r="G20" s="179">
        <v>2</v>
      </c>
      <c r="H20" s="177" t="str">
        <f t="shared" si="1"/>
        <v/>
      </c>
    </row>
    <row r="21" s="161" customFormat="1" customHeight="1" spans="1:8">
      <c r="A21" s="132" t="s">
        <v>54</v>
      </c>
      <c r="B21" s="178"/>
      <c r="C21" s="178"/>
      <c r="D21" s="177" t="str">
        <f t="shared" si="0"/>
        <v/>
      </c>
      <c r="E21" s="132" t="s">
        <v>139</v>
      </c>
      <c r="F21" s="179"/>
      <c r="G21" s="179">
        <f ca="1">公共预算草案按经济分类!B22</f>
        <v>0</v>
      </c>
      <c r="H21" s="177" t="str">
        <f ca="1" t="shared" si="1"/>
        <v/>
      </c>
    </row>
    <row r="22" s="161" customFormat="1" customHeight="1" spans="1:8">
      <c r="A22" s="132" t="s">
        <v>56</v>
      </c>
      <c r="B22" s="179"/>
      <c r="C22" s="179"/>
      <c r="D22" s="177" t="str">
        <f t="shared" si="0"/>
        <v/>
      </c>
      <c r="E22" s="132" t="s">
        <v>140</v>
      </c>
      <c r="F22" s="179"/>
      <c r="G22" s="179">
        <f ca="1">公共预算草案按经济分类!B23</f>
        <v>0</v>
      </c>
      <c r="H22" s="177" t="str">
        <f ca="1" t="shared" si="1"/>
        <v/>
      </c>
    </row>
    <row r="23" s="161" customFormat="1" customHeight="1" spans="1:8">
      <c r="A23" s="132" t="s">
        <v>58</v>
      </c>
      <c r="B23" s="174">
        <f>SUM(B24:B29)</f>
        <v>0</v>
      </c>
      <c r="C23" s="174">
        <f>SUM(C24:C29)</f>
        <v>0</v>
      </c>
      <c r="D23" s="177" t="str">
        <f t="shared" si="0"/>
        <v/>
      </c>
      <c r="E23" s="132" t="s">
        <v>141</v>
      </c>
      <c r="F23" s="179"/>
      <c r="G23" s="179">
        <f ca="1">公共预算草案按经济分类!B24</f>
        <v>0</v>
      </c>
      <c r="H23" s="177" t="str">
        <f ca="1" t="shared" si="1"/>
        <v/>
      </c>
    </row>
    <row r="24" s="161" customFormat="1" customHeight="1" spans="1:8">
      <c r="A24" s="130" t="s">
        <v>60</v>
      </c>
      <c r="B24" s="179">
        <f>SUM(B25:B32)</f>
        <v>0</v>
      </c>
      <c r="C24" s="179"/>
      <c r="D24" s="177" t="str">
        <f t="shared" si="0"/>
        <v/>
      </c>
      <c r="E24" s="132" t="s">
        <v>142</v>
      </c>
      <c r="F24" s="179">
        <v>10.52</v>
      </c>
      <c r="G24" s="179">
        <v>8.2</v>
      </c>
      <c r="H24" s="177">
        <f t="shared" si="1"/>
        <v>-0.220532319391635</v>
      </c>
    </row>
    <row r="25" s="161" customFormat="1" customHeight="1" spans="1:8">
      <c r="A25" s="132" t="s">
        <v>62</v>
      </c>
      <c r="B25" s="179"/>
      <c r="C25" s="179"/>
      <c r="D25" s="177" t="str">
        <f t="shared" si="0"/>
        <v/>
      </c>
      <c r="E25" s="132" t="s">
        <v>143</v>
      </c>
      <c r="F25" s="179"/>
      <c r="G25" s="179">
        <f ca="1">公共预算草案按经济分类!B26</f>
        <v>0</v>
      </c>
      <c r="H25" s="177" t="str">
        <f ca="1" t="shared" si="1"/>
        <v/>
      </c>
    </row>
    <row r="26" s="161" customFormat="1" customHeight="1" spans="1:8">
      <c r="A26" s="132" t="s">
        <v>64</v>
      </c>
      <c r="B26" s="179"/>
      <c r="C26" s="179"/>
      <c r="D26" s="177" t="str">
        <f t="shared" si="0"/>
        <v/>
      </c>
      <c r="E26" s="132" t="s">
        <v>144</v>
      </c>
      <c r="F26" s="179">
        <v>200.06</v>
      </c>
      <c r="G26" s="179">
        <v>283.39</v>
      </c>
      <c r="H26" s="177">
        <f t="shared" si="1"/>
        <v>0.416525042487254</v>
      </c>
    </row>
    <row r="27" s="161" customFormat="1" customHeight="1" spans="1:8">
      <c r="A27" s="132" t="s">
        <v>66</v>
      </c>
      <c r="B27" s="179"/>
      <c r="C27" s="179"/>
      <c r="D27" s="177" t="str">
        <f t="shared" si="0"/>
        <v/>
      </c>
      <c r="E27" s="132" t="s">
        <v>145</v>
      </c>
      <c r="F27" s="179">
        <v>4.16</v>
      </c>
      <c r="G27" s="179">
        <v>2</v>
      </c>
      <c r="H27" s="177">
        <f t="shared" si="1"/>
        <v>-0.519230769230769</v>
      </c>
    </row>
    <row r="28" s="161" customFormat="1" customHeight="1" spans="1:8">
      <c r="A28" s="132" t="s">
        <v>68</v>
      </c>
      <c r="B28" s="179"/>
      <c r="C28" s="179"/>
      <c r="D28" s="177" t="str">
        <f t="shared" si="0"/>
        <v/>
      </c>
      <c r="E28" s="132" t="s">
        <v>146</v>
      </c>
      <c r="F28" s="179">
        <v>1</v>
      </c>
      <c r="G28" s="179">
        <v>1</v>
      </c>
      <c r="H28" s="177">
        <f t="shared" si="1"/>
        <v>0</v>
      </c>
    </row>
    <row r="29" s="161" customFormat="1" customHeight="1" spans="1:8">
      <c r="A29" s="132" t="s">
        <v>69</v>
      </c>
      <c r="B29" s="179"/>
      <c r="C29" s="179"/>
      <c r="D29" s="177" t="str">
        <f t="shared" si="0"/>
        <v/>
      </c>
      <c r="E29" s="132" t="s">
        <v>147</v>
      </c>
      <c r="F29" s="179"/>
      <c r="G29" s="179">
        <f ca="1">公共预算草案按经济分类!B30</f>
        <v>0</v>
      </c>
      <c r="H29" s="177" t="str">
        <f ca="1" t="shared" si="1"/>
        <v/>
      </c>
    </row>
    <row r="30" s="161" customFormat="1" customHeight="1" spans="1:8">
      <c r="A30" s="132" t="s">
        <v>70</v>
      </c>
      <c r="B30" s="179"/>
      <c r="C30" s="179"/>
      <c r="D30" s="177" t="str">
        <f t="shared" si="0"/>
        <v/>
      </c>
      <c r="E30" s="132" t="s">
        <v>148</v>
      </c>
      <c r="F30" s="179">
        <v>2.16</v>
      </c>
      <c r="G30" s="179">
        <v>1.3</v>
      </c>
      <c r="H30" s="177">
        <f t="shared" si="1"/>
        <v>-0.398148148148148</v>
      </c>
    </row>
    <row r="31" s="161" customFormat="1" customHeight="1" spans="1:8">
      <c r="A31" s="132" t="s">
        <v>72</v>
      </c>
      <c r="B31" s="174"/>
      <c r="C31" s="174"/>
      <c r="D31" s="177" t="str">
        <f t="shared" si="0"/>
        <v/>
      </c>
      <c r="E31" s="132" t="s">
        <v>149</v>
      </c>
      <c r="F31" s="180"/>
      <c r="G31" s="174">
        <f ca="1">公共预算草案按经济分类!B32</f>
        <v>0</v>
      </c>
      <c r="H31" s="177" t="str">
        <f ca="1" t="shared" si="1"/>
        <v/>
      </c>
    </row>
    <row r="32" s="161" customFormat="1" customHeight="1" spans="1:8">
      <c r="A32" s="132" t="s">
        <v>73</v>
      </c>
      <c r="B32" s="179"/>
      <c r="C32" s="179"/>
      <c r="D32" s="177" t="str">
        <f t="shared" si="0"/>
        <v/>
      </c>
      <c r="E32" s="138" t="s">
        <v>150</v>
      </c>
      <c r="F32" s="174">
        <v>2</v>
      </c>
      <c r="G32" s="174">
        <v>2</v>
      </c>
      <c r="H32" s="177">
        <f t="shared" si="1"/>
        <v>0</v>
      </c>
    </row>
    <row r="33" s="161" customFormat="1" customHeight="1" spans="1:8">
      <c r="A33" s="140"/>
      <c r="B33" s="179"/>
      <c r="C33" s="179"/>
      <c r="D33" s="177" t="str">
        <f t="shared" si="0"/>
        <v/>
      </c>
      <c r="E33" s="140" t="s">
        <v>151</v>
      </c>
      <c r="F33" s="180">
        <v>2</v>
      </c>
      <c r="G33" s="179">
        <v>2</v>
      </c>
      <c r="H33" s="177">
        <f t="shared" si="1"/>
        <v>0</v>
      </c>
    </row>
    <row r="34" s="161" customFormat="1" customHeight="1" spans="1:8">
      <c r="A34" s="140"/>
      <c r="B34" s="179"/>
      <c r="C34" s="179"/>
      <c r="D34" s="177" t="str">
        <f t="shared" si="0"/>
        <v/>
      </c>
      <c r="E34" s="138" t="s">
        <v>152</v>
      </c>
      <c r="F34" s="181">
        <f>SUM(F35:F40)</f>
        <v>43.94</v>
      </c>
      <c r="G34" s="181">
        <f ca="1">SUM(G35:G40)</f>
        <v>44.27</v>
      </c>
      <c r="H34" s="177">
        <f ca="1" t="shared" si="1"/>
        <v>0.00751024123805211</v>
      </c>
    </row>
    <row r="35" s="161" customFormat="1" customHeight="1" spans="1:8">
      <c r="A35" s="140"/>
      <c r="B35" s="179"/>
      <c r="C35" s="179"/>
      <c r="D35" s="177" t="str">
        <f t="shared" si="0"/>
        <v/>
      </c>
      <c r="E35" s="141" t="s">
        <v>153</v>
      </c>
      <c r="F35" s="179">
        <v>43.94</v>
      </c>
      <c r="G35" s="179">
        <v>44.27</v>
      </c>
      <c r="H35" s="177">
        <f t="shared" si="1"/>
        <v>0.00751024123805211</v>
      </c>
    </row>
    <row r="36" s="161" customFormat="1" customHeight="1" spans="1:8">
      <c r="A36" s="140"/>
      <c r="B36" s="179"/>
      <c r="C36" s="179"/>
      <c r="D36" s="177" t="str">
        <f t="shared" si="0"/>
        <v/>
      </c>
      <c r="E36" s="142" t="s">
        <v>154</v>
      </c>
      <c r="F36" s="174"/>
      <c r="G36" s="174">
        <f ca="1">公共预算草案按经济分类!B37</f>
        <v>0</v>
      </c>
      <c r="H36" s="177" t="str">
        <f ca="1" t="shared" si="1"/>
        <v/>
      </c>
    </row>
    <row r="37" s="161" customFormat="1" customHeight="1" spans="1:8">
      <c r="A37" s="182"/>
      <c r="B37" s="183"/>
      <c r="C37" s="183"/>
      <c r="D37" s="177" t="str">
        <f t="shared" si="0"/>
        <v/>
      </c>
      <c r="E37" s="141" t="s">
        <v>155</v>
      </c>
      <c r="F37" s="179"/>
      <c r="G37" s="174">
        <f ca="1">公共预算草案按经济分类!B38</f>
        <v>0</v>
      </c>
      <c r="H37" s="177" t="str">
        <f ca="1" t="shared" si="1"/>
        <v/>
      </c>
    </row>
    <row r="38" s="161" customFormat="1" customHeight="1" spans="1:8">
      <c r="A38" s="182"/>
      <c r="B38" s="183"/>
      <c r="C38" s="183"/>
      <c r="D38" s="177"/>
      <c r="E38" s="141" t="s">
        <v>156</v>
      </c>
      <c r="F38" s="179"/>
      <c r="G38" s="174">
        <f ca="1">公共预算草案按经济分类!B39</f>
        <v>0</v>
      </c>
      <c r="H38" s="177" t="str">
        <f ca="1" t="shared" si="1"/>
        <v/>
      </c>
    </row>
    <row r="39" s="161" customFormat="1" customHeight="1" spans="1:8">
      <c r="A39" s="140"/>
      <c r="B39" s="179"/>
      <c r="C39" s="179"/>
      <c r="D39" s="177" t="str">
        <f t="shared" ref="D39:D56" si="2">IF(OR(VALUE(C39)=0,ISERROR(C39/B39-1)),"",C39/B39-1)</f>
        <v/>
      </c>
      <c r="E39" s="141" t="s">
        <v>157</v>
      </c>
      <c r="F39" s="179"/>
      <c r="G39" s="174">
        <f ca="1">公共预算草案按经济分类!B40</f>
        <v>0</v>
      </c>
      <c r="H39" s="177" t="str">
        <f ca="1" t="shared" ref="H39:H70" si="3">IF(OR(VALUE(G39)=0,ISERROR(G39/F39-1)),"",G39/F39-1)</f>
        <v/>
      </c>
    </row>
    <row r="40" s="161" customFormat="1" customHeight="1" spans="1:8">
      <c r="A40" s="140"/>
      <c r="B40" s="179"/>
      <c r="C40" s="179"/>
      <c r="D40" s="177" t="str">
        <f t="shared" si="2"/>
        <v/>
      </c>
      <c r="E40" s="141" t="s">
        <v>158</v>
      </c>
      <c r="F40" s="179"/>
      <c r="G40" s="174">
        <f ca="1">公共预算草案按经济分类!B41</f>
        <v>0</v>
      </c>
      <c r="H40" s="177" t="str">
        <f ca="1" t="shared" si="3"/>
        <v/>
      </c>
    </row>
    <row r="41" s="161" customFormat="1" customHeight="1" spans="1:8">
      <c r="A41" s="140"/>
      <c r="B41" s="179"/>
      <c r="C41" s="179"/>
      <c r="D41" s="177" t="str">
        <f t="shared" si="2"/>
        <v/>
      </c>
      <c r="E41" s="138" t="s">
        <v>159</v>
      </c>
      <c r="F41" s="174">
        <f>SUM(F42:F61)</f>
        <v>300.38</v>
      </c>
      <c r="G41" s="174">
        <f ca="1">SUM(G42:G61)</f>
        <v>683.45</v>
      </c>
      <c r="H41" s="177">
        <f ca="1" t="shared" si="3"/>
        <v>1.27528463945669</v>
      </c>
    </row>
    <row r="42" s="161" customFormat="1" customHeight="1" spans="1:8">
      <c r="A42" s="140"/>
      <c r="B42" s="179"/>
      <c r="C42" s="179"/>
      <c r="D42" s="177" t="str">
        <f t="shared" si="2"/>
        <v/>
      </c>
      <c r="E42" s="141" t="s">
        <v>160</v>
      </c>
      <c r="F42" s="179">
        <v>163.36</v>
      </c>
      <c r="G42" s="179">
        <v>545.43</v>
      </c>
      <c r="H42" s="177">
        <f t="shared" si="3"/>
        <v>2.3388222331048</v>
      </c>
    </row>
    <row r="43" s="161" customFormat="1" customHeight="1" spans="1:8">
      <c r="A43" s="140"/>
      <c r="B43" s="179"/>
      <c r="C43" s="179"/>
      <c r="D43" s="177" t="str">
        <f t="shared" si="2"/>
        <v/>
      </c>
      <c r="E43" s="141" t="s">
        <v>161</v>
      </c>
      <c r="F43" s="179"/>
      <c r="G43" s="179">
        <f ca="1">公共预算草案按经济分类!B44</f>
        <v>0</v>
      </c>
      <c r="H43" s="177" t="str">
        <f ca="1" t="shared" si="3"/>
        <v/>
      </c>
    </row>
    <row r="44" s="161" customFormat="1" customHeight="1" spans="1:8">
      <c r="A44" s="140"/>
      <c r="B44" s="179"/>
      <c r="C44" s="179"/>
      <c r="D44" s="177" t="str">
        <f t="shared" si="2"/>
        <v/>
      </c>
      <c r="E44" s="141" t="s">
        <v>162</v>
      </c>
      <c r="F44" s="179"/>
      <c r="G44" s="179">
        <f ca="1">公共预算草案按经济分类!B45</f>
        <v>0</v>
      </c>
      <c r="H44" s="177" t="str">
        <f ca="1" t="shared" si="3"/>
        <v/>
      </c>
    </row>
    <row r="45" s="161" customFormat="1" customHeight="1" spans="1:8">
      <c r="A45" s="140"/>
      <c r="B45" s="179"/>
      <c r="C45" s="179"/>
      <c r="D45" s="177" t="str">
        <f t="shared" si="2"/>
        <v/>
      </c>
      <c r="E45" s="141" t="s">
        <v>163</v>
      </c>
      <c r="F45" s="179">
        <v>104.51</v>
      </c>
      <c r="G45" s="179">
        <v>117.75</v>
      </c>
      <c r="H45" s="177">
        <f t="shared" si="3"/>
        <v>0.126686441488853</v>
      </c>
    </row>
    <row r="46" s="161" customFormat="1" customHeight="1" spans="1:8">
      <c r="A46" s="140"/>
      <c r="B46" s="179"/>
      <c r="C46" s="179"/>
      <c r="D46" s="177" t="str">
        <f t="shared" si="2"/>
        <v/>
      </c>
      <c r="E46" s="141" t="s">
        <v>164</v>
      </c>
      <c r="F46" s="179"/>
      <c r="G46" s="179"/>
      <c r="H46" s="177" t="str">
        <f t="shared" si="3"/>
        <v/>
      </c>
    </row>
    <row r="47" s="161" customFormat="1" customHeight="1" spans="1:8">
      <c r="A47" s="140"/>
      <c r="B47" s="179"/>
      <c r="C47" s="179"/>
      <c r="D47" s="177" t="str">
        <f t="shared" si="2"/>
        <v/>
      </c>
      <c r="E47" s="141" t="s">
        <v>165</v>
      </c>
      <c r="F47" s="179"/>
      <c r="G47" s="179">
        <f ca="1">公共预算草案按经济分类!B48</f>
        <v>0</v>
      </c>
      <c r="H47" s="177" t="str">
        <f ca="1" t="shared" si="3"/>
        <v/>
      </c>
    </row>
    <row r="48" s="161" customFormat="1" customHeight="1" spans="1:8">
      <c r="A48" s="140"/>
      <c r="B48" s="179"/>
      <c r="C48" s="179"/>
      <c r="D48" s="177" t="str">
        <f t="shared" si="2"/>
        <v/>
      </c>
      <c r="E48" s="141" t="s">
        <v>166</v>
      </c>
      <c r="F48" s="179">
        <v>17.54</v>
      </c>
      <c r="G48" s="179">
        <v>6.5</v>
      </c>
      <c r="H48" s="177">
        <f t="shared" si="3"/>
        <v>-0.629418472063854</v>
      </c>
    </row>
    <row r="49" s="161" customFormat="1" customHeight="1" spans="1:8">
      <c r="A49" s="140"/>
      <c r="B49" s="179"/>
      <c r="C49" s="179"/>
      <c r="D49" s="177" t="str">
        <f t="shared" si="2"/>
        <v/>
      </c>
      <c r="E49" s="141" t="s">
        <v>167</v>
      </c>
      <c r="F49" s="179"/>
      <c r="G49" s="179"/>
      <c r="H49" s="177" t="str">
        <f t="shared" si="3"/>
        <v/>
      </c>
    </row>
    <row r="50" s="161" customFormat="1" customHeight="1" spans="1:8">
      <c r="A50" s="140"/>
      <c r="B50" s="179"/>
      <c r="C50" s="179"/>
      <c r="D50" s="177" t="str">
        <f t="shared" si="2"/>
        <v/>
      </c>
      <c r="E50" s="141" t="s">
        <v>168</v>
      </c>
      <c r="F50" s="174"/>
      <c r="G50" s="174">
        <f ca="1">公共预算草案按经济分类!B51</f>
        <v>0</v>
      </c>
      <c r="H50" s="177" t="str">
        <f ca="1" t="shared" si="3"/>
        <v/>
      </c>
    </row>
    <row r="51" s="161" customFormat="1" customHeight="1" spans="1:8">
      <c r="A51" s="140"/>
      <c r="B51" s="179"/>
      <c r="C51" s="179"/>
      <c r="D51" s="177" t="str">
        <f t="shared" si="2"/>
        <v/>
      </c>
      <c r="E51" s="141" t="s">
        <v>169</v>
      </c>
      <c r="F51" s="174"/>
      <c r="G51" s="174">
        <f ca="1">公共预算草案按经济分类!B52</f>
        <v>0</v>
      </c>
      <c r="H51" s="177" t="str">
        <f ca="1" t="shared" si="3"/>
        <v/>
      </c>
    </row>
    <row r="52" s="161" customFormat="1" customHeight="1" spans="1:8">
      <c r="A52" s="140"/>
      <c r="B52" s="179"/>
      <c r="C52" s="179"/>
      <c r="D52" s="177" t="str">
        <f t="shared" si="2"/>
        <v/>
      </c>
      <c r="E52" s="141" t="s">
        <v>170</v>
      </c>
      <c r="F52" s="174"/>
      <c r="G52" s="174">
        <f ca="1">公共预算草案按经济分类!B53</f>
        <v>0</v>
      </c>
      <c r="H52" s="177" t="str">
        <f ca="1" t="shared" si="3"/>
        <v/>
      </c>
    </row>
    <row r="53" s="161" customFormat="1" customHeight="1" spans="1:8">
      <c r="A53" s="140"/>
      <c r="B53" s="179"/>
      <c r="C53" s="179"/>
      <c r="D53" s="177" t="str">
        <f t="shared" si="2"/>
        <v/>
      </c>
      <c r="E53" s="141" t="s">
        <v>171</v>
      </c>
      <c r="F53" s="174"/>
      <c r="G53" s="174">
        <f ca="1">公共预算草案按经济分类!B54</f>
        <v>0</v>
      </c>
      <c r="H53" s="177" t="str">
        <f ca="1" t="shared" si="3"/>
        <v/>
      </c>
    </row>
    <row r="54" s="161" customFormat="1" customHeight="1" spans="1:8">
      <c r="A54" s="140"/>
      <c r="B54" s="179"/>
      <c r="C54" s="179"/>
      <c r="D54" s="177" t="str">
        <f t="shared" si="2"/>
        <v/>
      </c>
      <c r="E54" s="141" t="s">
        <v>172</v>
      </c>
      <c r="F54" s="174"/>
      <c r="G54" s="174">
        <f ca="1">公共预算草案按经济分类!B55</f>
        <v>0</v>
      </c>
      <c r="H54" s="177" t="str">
        <f ca="1" t="shared" si="3"/>
        <v/>
      </c>
    </row>
    <row r="55" s="161" customFormat="1" customHeight="1" spans="1:8">
      <c r="A55" s="140"/>
      <c r="B55" s="179"/>
      <c r="C55" s="179"/>
      <c r="D55" s="177" t="str">
        <f t="shared" si="2"/>
        <v/>
      </c>
      <c r="E55" s="141" t="s">
        <v>173</v>
      </c>
      <c r="F55" s="174"/>
      <c r="G55" s="174">
        <f ca="1">公共预算草案按经济分类!B56</f>
        <v>0</v>
      </c>
      <c r="H55" s="177" t="str">
        <f ca="1" t="shared" si="3"/>
        <v/>
      </c>
    </row>
    <row r="56" s="161" customFormat="1" customHeight="1" spans="1:8">
      <c r="A56" s="140"/>
      <c r="B56" s="179"/>
      <c r="C56" s="179"/>
      <c r="D56" s="177" t="str">
        <f t="shared" si="2"/>
        <v/>
      </c>
      <c r="E56" s="141" t="s">
        <v>174</v>
      </c>
      <c r="F56" s="174"/>
      <c r="G56" s="174">
        <f ca="1">公共预算草案按经济分类!B57</f>
        <v>0</v>
      </c>
      <c r="H56" s="177" t="str">
        <f ca="1" t="shared" si="3"/>
        <v/>
      </c>
    </row>
    <row r="57" s="161" customFormat="1" customHeight="1" spans="1:8">
      <c r="A57" s="140"/>
      <c r="B57" s="179"/>
      <c r="C57" s="179"/>
      <c r="D57" s="177"/>
      <c r="E57" s="141" t="s">
        <v>175</v>
      </c>
      <c r="F57" s="174"/>
      <c r="G57" s="174">
        <f ca="1">公共预算草案按经济分类!B58</f>
        <v>0</v>
      </c>
      <c r="H57" s="177" t="str">
        <f ca="1" t="shared" si="3"/>
        <v/>
      </c>
    </row>
    <row r="58" s="161" customFormat="1" customHeight="1" spans="1:8">
      <c r="A58" s="140"/>
      <c r="B58" s="179"/>
      <c r="C58" s="179"/>
      <c r="D58" s="177"/>
      <c r="E58" s="141" t="s">
        <v>176</v>
      </c>
      <c r="F58" s="174"/>
      <c r="G58" s="174">
        <f ca="1">公共预算草案按经济分类!B59</f>
        <v>0</v>
      </c>
      <c r="H58" s="177" t="str">
        <f ca="1" t="shared" si="3"/>
        <v/>
      </c>
    </row>
    <row r="59" s="161" customFormat="1" customHeight="1" spans="1:8">
      <c r="A59" s="140"/>
      <c r="B59" s="179"/>
      <c r="C59" s="179"/>
      <c r="D59" s="177" t="str">
        <f t="shared" ref="D59:D65" si="4">IF(OR(VALUE(C59)=0,ISERROR(C59/B59-1)),"",C59/B59-1)</f>
        <v/>
      </c>
      <c r="E59" s="141" t="s">
        <v>177</v>
      </c>
      <c r="F59" s="174"/>
      <c r="G59" s="174">
        <f ca="1">公共预算草案按经济分类!B60</f>
        <v>0</v>
      </c>
      <c r="H59" s="177" t="str">
        <f ca="1" t="shared" si="3"/>
        <v/>
      </c>
    </row>
    <row r="60" s="161" customFormat="1" customHeight="1" spans="1:8">
      <c r="A60" s="140"/>
      <c r="B60" s="179"/>
      <c r="C60" s="179"/>
      <c r="D60" s="177"/>
      <c r="E60" s="141" t="s">
        <v>178</v>
      </c>
      <c r="F60" s="179">
        <v>11.28</v>
      </c>
      <c r="G60" s="179">
        <v>11.42</v>
      </c>
      <c r="H60" s="177">
        <f t="shared" si="3"/>
        <v>0.0124113475177305</v>
      </c>
    </row>
    <row r="61" s="161" customFormat="1" customHeight="1" spans="1:8">
      <c r="A61" s="140"/>
      <c r="B61" s="179"/>
      <c r="C61" s="179"/>
      <c r="D61" s="177" t="str">
        <f t="shared" si="4"/>
        <v/>
      </c>
      <c r="E61" s="141" t="s">
        <v>179</v>
      </c>
      <c r="F61" s="179">
        <v>3.69</v>
      </c>
      <c r="G61" s="179">
        <v>2.35</v>
      </c>
      <c r="H61" s="177">
        <f t="shared" si="3"/>
        <v>-0.363143631436314</v>
      </c>
    </row>
    <row r="62" s="161" customFormat="1" customHeight="1" spans="1:8">
      <c r="A62" s="140"/>
      <c r="B62" s="179"/>
      <c r="C62" s="179"/>
      <c r="D62" s="177" t="str">
        <f t="shared" si="4"/>
        <v/>
      </c>
      <c r="E62" s="138" t="s">
        <v>180</v>
      </c>
      <c r="F62" s="174">
        <f>SUM(F63:F75)</f>
        <v>85.18</v>
      </c>
      <c r="G62" s="174">
        <f ca="1">SUM(G63:G75)</f>
        <v>123.41</v>
      </c>
      <c r="H62" s="177">
        <f ca="1" t="shared" si="3"/>
        <v>0.448814275651561</v>
      </c>
    </row>
    <row r="63" s="161" customFormat="1" customHeight="1" spans="1:8">
      <c r="A63" s="140"/>
      <c r="B63" s="179"/>
      <c r="C63" s="179"/>
      <c r="D63" s="177" t="str">
        <f t="shared" si="4"/>
        <v/>
      </c>
      <c r="E63" s="141" t="s">
        <v>181</v>
      </c>
      <c r="F63" s="179"/>
      <c r="G63" s="174"/>
      <c r="H63" s="177" t="str">
        <f t="shared" si="3"/>
        <v/>
      </c>
    </row>
    <row r="64" s="161" customFormat="1" customHeight="1" spans="1:8">
      <c r="A64" s="140"/>
      <c r="B64" s="179"/>
      <c r="C64" s="179"/>
      <c r="D64" s="177" t="str">
        <f t="shared" si="4"/>
        <v/>
      </c>
      <c r="E64" s="141" t="s">
        <v>182</v>
      </c>
      <c r="F64" s="179"/>
      <c r="G64" s="174">
        <f ca="1">公共预算草案按经济分类!B65</f>
        <v>0</v>
      </c>
      <c r="H64" s="177" t="str">
        <f ca="1" t="shared" si="3"/>
        <v/>
      </c>
    </row>
    <row r="65" s="161" customFormat="1" customHeight="1" spans="1:8">
      <c r="A65" s="140"/>
      <c r="B65" s="179"/>
      <c r="C65" s="179"/>
      <c r="D65" s="177" t="str">
        <f t="shared" si="4"/>
        <v/>
      </c>
      <c r="E65" s="141" t="s">
        <v>183</v>
      </c>
      <c r="F65" s="179"/>
      <c r="G65" s="174">
        <f ca="1">公共预算草案按经济分类!B66</f>
        <v>0</v>
      </c>
      <c r="H65" s="177" t="str">
        <f ca="1" t="shared" si="3"/>
        <v/>
      </c>
    </row>
    <row r="66" s="161" customFormat="1" customHeight="1" spans="1:8">
      <c r="A66" s="140"/>
      <c r="B66" s="179"/>
      <c r="C66" s="179"/>
      <c r="D66" s="177"/>
      <c r="E66" s="141" t="s">
        <v>184</v>
      </c>
      <c r="F66" s="179"/>
      <c r="G66" s="174">
        <f ca="1">公共预算草案按经济分类!B67</f>
        <v>0</v>
      </c>
      <c r="H66" s="177" t="str">
        <f ca="1" t="shared" si="3"/>
        <v/>
      </c>
    </row>
    <row r="67" s="161" customFormat="1" customHeight="1" spans="1:8">
      <c r="A67" s="140"/>
      <c r="B67" s="179"/>
      <c r="C67" s="179"/>
      <c r="D67" s="177" t="str">
        <f>IF(OR(VALUE(C67)=0,ISERROR(C67/B67-1)),"",C67/B67-1)</f>
        <v/>
      </c>
      <c r="E67" s="141" t="s">
        <v>185</v>
      </c>
      <c r="F67" s="179"/>
      <c r="G67" s="174">
        <f ca="1">公共预算草案按经济分类!B68</f>
        <v>0</v>
      </c>
      <c r="H67" s="177" t="str">
        <f ca="1" t="shared" si="3"/>
        <v/>
      </c>
    </row>
    <row r="68" s="161" customFormat="1" customHeight="1" spans="1:8">
      <c r="A68" s="140"/>
      <c r="B68" s="179"/>
      <c r="C68" s="179"/>
      <c r="D68" s="177" t="str">
        <f>IF(OR(VALUE(C68)=0,ISERROR(C68/B68-1)),"",C68/B68-1)</f>
        <v/>
      </c>
      <c r="E68" s="141" t="s">
        <v>186</v>
      </c>
      <c r="F68" s="179">
        <v>85.18</v>
      </c>
      <c r="G68" s="179">
        <v>123.41</v>
      </c>
      <c r="H68" s="177">
        <f t="shared" si="3"/>
        <v>0.448814275651561</v>
      </c>
    </row>
    <row r="69" s="161" customFormat="1" customHeight="1" spans="1:8">
      <c r="A69" s="140"/>
      <c r="B69" s="179"/>
      <c r="C69" s="179"/>
      <c r="D69" s="177"/>
      <c r="E69" s="141" t="s">
        <v>187</v>
      </c>
      <c r="F69" s="179"/>
      <c r="G69" s="179"/>
      <c r="H69" s="177" t="str">
        <f t="shared" si="3"/>
        <v/>
      </c>
    </row>
    <row r="70" s="161" customFormat="1" customHeight="1" spans="1:8">
      <c r="A70" s="140"/>
      <c r="B70" s="179"/>
      <c r="C70" s="179"/>
      <c r="D70" s="177"/>
      <c r="E70" s="141" t="s">
        <v>188</v>
      </c>
      <c r="F70" s="179"/>
      <c r="G70" s="174">
        <f ca="1">公共预算草案按经济分类!B71</f>
        <v>0</v>
      </c>
      <c r="H70" s="177" t="str">
        <f ca="1" t="shared" si="3"/>
        <v/>
      </c>
    </row>
    <row r="71" s="161" customFormat="1" customHeight="1" spans="1:8">
      <c r="A71" s="140"/>
      <c r="B71" s="179"/>
      <c r="C71" s="179"/>
      <c r="D71" s="177"/>
      <c r="E71" s="141" t="s">
        <v>189</v>
      </c>
      <c r="F71" s="179"/>
      <c r="G71" s="174">
        <f ca="1">公共预算草案按经济分类!B72</f>
        <v>0</v>
      </c>
      <c r="H71" s="177" t="str">
        <f ca="1" t="shared" ref="H71:H106" si="5">IF(OR(VALUE(G71)=0,ISERROR(G71/F71-1)),"",G71/F71-1)</f>
        <v/>
      </c>
    </row>
    <row r="72" s="161" customFormat="1" customHeight="1" spans="1:8">
      <c r="A72" s="140"/>
      <c r="B72" s="179"/>
      <c r="C72" s="179"/>
      <c r="D72" s="177"/>
      <c r="E72" s="141" t="s">
        <v>190</v>
      </c>
      <c r="F72" s="179"/>
      <c r="G72" s="174">
        <f ca="1">公共预算草案按经济分类!B73</f>
        <v>0</v>
      </c>
      <c r="H72" s="177" t="str">
        <f ca="1" t="shared" si="5"/>
        <v/>
      </c>
    </row>
    <row r="73" s="161" customFormat="1" customHeight="1" spans="1:8">
      <c r="A73" s="140"/>
      <c r="B73" s="179"/>
      <c r="C73" s="179"/>
      <c r="D73" s="177"/>
      <c r="E73" s="141" t="s">
        <v>191</v>
      </c>
      <c r="F73" s="179"/>
      <c r="G73" s="174">
        <f ca="1">公共预算草案按经济分类!B74</f>
        <v>0</v>
      </c>
      <c r="H73" s="177" t="str">
        <f ca="1" t="shared" si="5"/>
        <v/>
      </c>
    </row>
    <row r="74" s="161" customFormat="1" customHeight="1" spans="1:8">
      <c r="A74" s="140"/>
      <c r="B74" s="179"/>
      <c r="C74" s="179"/>
      <c r="D74" s="177"/>
      <c r="E74" s="141" t="s">
        <v>192</v>
      </c>
      <c r="F74" s="179"/>
      <c r="G74" s="174">
        <f ca="1">公共预算草案按经济分类!B75</f>
        <v>0</v>
      </c>
      <c r="H74" s="177" t="str">
        <f ca="1" t="shared" si="5"/>
        <v/>
      </c>
    </row>
    <row r="75" s="161" customFormat="1" customHeight="1" spans="1:8">
      <c r="A75" s="140"/>
      <c r="B75" s="179"/>
      <c r="C75" s="179"/>
      <c r="D75" s="177" t="str">
        <f>IF(OR(VALUE(C75)=0,ISERROR(C75/B75-1)),"",C75/B75-1)</f>
        <v/>
      </c>
      <c r="E75" s="141" t="s">
        <v>193</v>
      </c>
      <c r="F75" s="179"/>
      <c r="G75" s="174">
        <f ca="1">公共预算草案按经济分类!B76</f>
        <v>0</v>
      </c>
      <c r="H75" s="177" t="str">
        <f ca="1" t="shared" si="5"/>
        <v/>
      </c>
    </row>
    <row r="76" s="161" customFormat="1" customHeight="1" spans="1:8">
      <c r="A76" s="140"/>
      <c r="B76" s="179"/>
      <c r="C76" s="179"/>
      <c r="D76" s="177"/>
      <c r="E76" s="150" t="s">
        <v>45</v>
      </c>
      <c r="F76" s="179"/>
      <c r="G76" s="174">
        <v>2</v>
      </c>
      <c r="H76" s="177"/>
    </row>
    <row r="77" s="161" customFormat="1" customHeight="1" spans="1:8">
      <c r="A77" s="140"/>
      <c r="B77" s="179"/>
      <c r="C77" s="179"/>
      <c r="D77" s="177"/>
      <c r="E77" s="141" t="s">
        <v>194</v>
      </c>
      <c r="F77" s="179"/>
      <c r="G77" s="179">
        <v>2</v>
      </c>
      <c r="H77" s="177"/>
    </row>
    <row r="78" s="161" customFormat="1" customHeight="1" spans="1:8">
      <c r="A78" s="140"/>
      <c r="B78" s="179"/>
      <c r="C78" s="179"/>
      <c r="D78" s="177" t="str">
        <f>IF(OR(VALUE(C78)=0,ISERROR(C78/B78-1)),"",C78/B78-1)</f>
        <v/>
      </c>
      <c r="E78" s="138" t="s">
        <v>195</v>
      </c>
      <c r="F78" s="174">
        <f>SUM(F79:F88)</f>
        <v>432.09</v>
      </c>
      <c r="G78" s="174">
        <f ca="1">SUM(G79:G88)</f>
        <v>320.77</v>
      </c>
      <c r="H78" s="177">
        <f ca="1" t="shared" si="5"/>
        <v>-0.257631511953528</v>
      </c>
    </row>
    <row r="79" s="161" customFormat="1" customHeight="1" spans="1:8">
      <c r="A79" s="140"/>
      <c r="B79" s="179"/>
      <c r="C79" s="179"/>
      <c r="D79" s="177" t="str">
        <f>IF(OR(VALUE(C79)=0,ISERROR(C79/B79-1)),"",C79/B79-1)</f>
        <v/>
      </c>
      <c r="E79" s="141" t="s">
        <v>196</v>
      </c>
      <c r="F79" s="179">
        <v>375.06</v>
      </c>
      <c r="G79" s="179">
        <v>320.77</v>
      </c>
      <c r="H79" s="177">
        <f t="shared" si="5"/>
        <v>-0.144750173305604</v>
      </c>
    </row>
    <row r="80" s="161" customFormat="1" customHeight="1" spans="1:8">
      <c r="A80" s="140"/>
      <c r="B80" s="179"/>
      <c r="C80" s="179"/>
      <c r="D80" s="177" t="str">
        <f>IF(OR(VALUE(C80)=0,ISERROR(C80/B80-1)),"",C80/B80-1)</f>
        <v/>
      </c>
      <c r="E80" s="141" t="s">
        <v>197</v>
      </c>
      <c r="F80" s="179"/>
      <c r="G80" s="179">
        <f ca="1">公共预算草案按经济分类!B81</f>
        <v>0</v>
      </c>
      <c r="H80" s="177" t="str">
        <f ca="1" t="shared" si="5"/>
        <v/>
      </c>
    </row>
    <row r="81" s="161" customFormat="1" customHeight="1" spans="1:8">
      <c r="A81" s="140"/>
      <c r="B81" s="179"/>
      <c r="C81" s="179"/>
      <c r="D81" s="177" t="str">
        <f>IF(OR(VALUE(C81)=0,ISERROR(C81/B81-1)),"",C81/B81-1)</f>
        <v/>
      </c>
      <c r="E81" s="141" t="s">
        <v>198</v>
      </c>
      <c r="F81" s="179"/>
      <c r="G81" s="179">
        <f ca="1">公共预算草案按经济分类!B82</f>
        <v>0</v>
      </c>
      <c r="H81" s="177" t="str">
        <f ca="1" t="shared" si="5"/>
        <v/>
      </c>
    </row>
    <row r="82" s="161" customFormat="1" customHeight="1" spans="1:8">
      <c r="A82" s="140"/>
      <c r="B82" s="179"/>
      <c r="C82" s="179"/>
      <c r="D82" s="177"/>
      <c r="E82" s="141" t="s">
        <v>199</v>
      </c>
      <c r="F82" s="179"/>
      <c r="G82" s="179">
        <f ca="1">公共预算草案按经济分类!B83</f>
        <v>0</v>
      </c>
      <c r="H82" s="177" t="str">
        <f ca="1" t="shared" si="5"/>
        <v/>
      </c>
    </row>
    <row r="83" s="161" customFormat="1" customHeight="1" spans="1:8">
      <c r="A83" s="140"/>
      <c r="B83" s="179"/>
      <c r="C83" s="179"/>
      <c r="D83" s="177" t="str">
        <f t="shared" ref="D83:D94" si="6">IF(OR(VALUE(C83)=0,ISERROR(C83/B83-1)),"",C83/B83-1)</f>
        <v/>
      </c>
      <c r="E83" s="141" t="s">
        <v>200</v>
      </c>
      <c r="F83" s="179"/>
      <c r="G83" s="179">
        <f ca="1">公共预算草案按经济分类!B84</f>
        <v>0</v>
      </c>
      <c r="H83" s="177" t="str">
        <f ca="1" t="shared" si="5"/>
        <v/>
      </c>
    </row>
    <row r="84" s="161" customFormat="1" customHeight="1" spans="1:8">
      <c r="A84" s="140"/>
      <c r="B84" s="179"/>
      <c r="C84" s="179"/>
      <c r="D84" s="177" t="str">
        <f t="shared" si="6"/>
        <v/>
      </c>
      <c r="E84" s="141" t="s">
        <v>201</v>
      </c>
      <c r="F84" s="179"/>
      <c r="G84" s="179">
        <f ca="1">公共预算草案按经济分类!B85</f>
        <v>0</v>
      </c>
      <c r="H84" s="177" t="str">
        <f ca="1" t="shared" si="5"/>
        <v/>
      </c>
    </row>
    <row r="85" s="161" customFormat="1" customHeight="1" spans="1:8">
      <c r="A85" s="140"/>
      <c r="B85" s="179"/>
      <c r="C85" s="179"/>
      <c r="D85" s="177" t="str">
        <f t="shared" si="6"/>
        <v/>
      </c>
      <c r="E85" s="141" t="s">
        <v>202</v>
      </c>
      <c r="F85" s="179">
        <v>57.03</v>
      </c>
      <c r="G85" s="179"/>
      <c r="H85" s="177" t="str">
        <f t="shared" si="5"/>
        <v/>
      </c>
    </row>
    <row r="86" s="161" customFormat="1" customHeight="1" spans="1:8">
      <c r="A86" s="140"/>
      <c r="B86" s="179"/>
      <c r="C86" s="179"/>
      <c r="D86" s="177" t="str">
        <f t="shared" si="6"/>
        <v/>
      </c>
      <c r="E86" s="141" t="s">
        <v>203</v>
      </c>
      <c r="F86" s="179"/>
      <c r="G86" s="179">
        <f ca="1">公共预算草案按经济分类!B87</f>
        <v>0</v>
      </c>
      <c r="H86" s="177" t="str">
        <f ca="1" t="shared" si="5"/>
        <v/>
      </c>
    </row>
    <row r="87" s="161" customFormat="1" customHeight="1" spans="1:8">
      <c r="A87" s="140"/>
      <c r="B87" s="179"/>
      <c r="C87" s="179"/>
      <c r="D87" s="177" t="str">
        <f t="shared" si="6"/>
        <v/>
      </c>
      <c r="E87" s="141" t="s">
        <v>204</v>
      </c>
      <c r="F87" s="174"/>
      <c r="G87" s="179">
        <f ca="1">公共预算草案按经济分类!B88</f>
        <v>0</v>
      </c>
      <c r="H87" s="177" t="str">
        <f ca="1" t="shared" si="5"/>
        <v/>
      </c>
    </row>
    <row r="88" s="161" customFormat="1" customHeight="1" spans="1:8">
      <c r="A88" s="140"/>
      <c r="B88" s="179"/>
      <c r="C88" s="179"/>
      <c r="D88" s="177" t="str">
        <f t="shared" si="6"/>
        <v/>
      </c>
      <c r="E88" s="141" t="s">
        <v>205</v>
      </c>
      <c r="F88" s="179"/>
      <c r="G88" s="174">
        <f ca="1">公共预算草案按经济分类!B89</f>
        <v>0</v>
      </c>
      <c r="H88" s="177" t="str">
        <f ca="1" t="shared" si="5"/>
        <v/>
      </c>
    </row>
    <row r="89" s="161" customFormat="1" customHeight="1" spans="1:8">
      <c r="A89" s="140"/>
      <c r="B89" s="179"/>
      <c r="C89" s="179"/>
      <c r="D89" s="177"/>
      <c r="E89" s="153" t="s">
        <v>49</v>
      </c>
      <c r="F89" s="179"/>
      <c r="G89" s="174">
        <v>4.1</v>
      </c>
      <c r="H89" s="177"/>
    </row>
    <row r="90" s="161" customFormat="1" customHeight="1" spans="1:8">
      <c r="A90" s="140"/>
      <c r="B90" s="179"/>
      <c r="C90" s="179"/>
      <c r="D90" s="177"/>
      <c r="E90" s="141" t="s">
        <v>206</v>
      </c>
      <c r="F90" s="179"/>
      <c r="G90" s="179">
        <v>4.1</v>
      </c>
      <c r="H90" s="177"/>
    </row>
    <row r="91" s="161" customFormat="1" customHeight="1" spans="1:8">
      <c r="A91" s="140"/>
      <c r="B91" s="179"/>
      <c r="C91" s="179"/>
      <c r="D91" s="177" t="str">
        <f t="shared" si="6"/>
        <v/>
      </c>
      <c r="E91" s="138" t="s">
        <v>207</v>
      </c>
      <c r="F91" s="174">
        <f>SUM(F92:F94)</f>
        <v>79.68</v>
      </c>
      <c r="G91" s="174">
        <f ca="1">SUM(G92:G94)</f>
        <v>70.79</v>
      </c>
      <c r="H91" s="184">
        <f ca="1" t="shared" si="5"/>
        <v>-0.111571285140562</v>
      </c>
    </row>
    <row r="92" s="161" customFormat="1" customHeight="1" spans="1:8">
      <c r="A92" s="140"/>
      <c r="B92" s="179"/>
      <c r="C92" s="179"/>
      <c r="D92" s="177" t="str">
        <f t="shared" si="6"/>
        <v/>
      </c>
      <c r="E92" s="141" t="s">
        <v>208</v>
      </c>
      <c r="F92" s="179"/>
      <c r="G92" s="174">
        <f ca="1">公共预算草案按经济分类!B93</f>
        <v>0</v>
      </c>
      <c r="H92" s="177" t="str">
        <f ca="1" t="shared" si="5"/>
        <v/>
      </c>
    </row>
    <row r="93" s="161" customFormat="1" customHeight="1" spans="1:8">
      <c r="A93" s="140"/>
      <c r="B93" s="179"/>
      <c r="C93" s="179"/>
      <c r="D93" s="177" t="str">
        <f t="shared" si="6"/>
        <v/>
      </c>
      <c r="E93" s="141" t="s">
        <v>209</v>
      </c>
      <c r="F93" s="179">
        <v>79.68</v>
      </c>
      <c r="G93" s="179">
        <v>70.79</v>
      </c>
      <c r="H93" s="177">
        <f t="shared" si="5"/>
        <v>-0.111571285140562</v>
      </c>
    </row>
    <row r="94" s="161" customFormat="1" customHeight="1" spans="1:8">
      <c r="A94" s="140"/>
      <c r="B94" s="179"/>
      <c r="C94" s="179"/>
      <c r="D94" s="177" t="str">
        <f t="shared" si="6"/>
        <v/>
      </c>
      <c r="E94" s="142" t="s">
        <v>210</v>
      </c>
      <c r="F94" s="179"/>
      <c r="G94" s="174">
        <f ca="1">公共预算草案按经济分类!B95</f>
        <v>0</v>
      </c>
      <c r="H94" s="177" t="str">
        <f ca="1" t="shared" si="5"/>
        <v/>
      </c>
    </row>
    <row r="95" s="161" customFormat="1" customHeight="1" spans="1:8">
      <c r="A95" s="140"/>
      <c r="B95" s="179"/>
      <c r="C95" s="179"/>
      <c r="D95" s="177"/>
      <c r="E95" s="154" t="s">
        <v>211</v>
      </c>
      <c r="F95" s="174">
        <f>SUM(F96:F103)</f>
        <v>0</v>
      </c>
      <c r="G95" s="174">
        <f ca="1">公共预算草案按经济分类!B96</f>
        <v>0</v>
      </c>
      <c r="H95" s="177" t="str">
        <f ca="1" t="shared" si="5"/>
        <v/>
      </c>
    </row>
    <row r="96" s="161" customFormat="1" customHeight="1" spans="1:8">
      <c r="A96" s="140"/>
      <c r="B96" s="179"/>
      <c r="C96" s="179"/>
      <c r="D96" s="177"/>
      <c r="E96" s="142" t="s">
        <v>212</v>
      </c>
      <c r="F96" s="179"/>
      <c r="G96" s="174">
        <f ca="1">公共预算草案按经济分类!B97</f>
        <v>0</v>
      </c>
      <c r="H96" s="177" t="str">
        <f ca="1" t="shared" si="5"/>
        <v/>
      </c>
    </row>
    <row r="97" s="161" customFormat="1" customHeight="1" spans="1:8">
      <c r="A97" s="140"/>
      <c r="B97" s="179"/>
      <c r="C97" s="179"/>
      <c r="D97" s="177"/>
      <c r="E97" s="142" t="s">
        <v>213</v>
      </c>
      <c r="F97" s="179"/>
      <c r="G97" s="174">
        <f ca="1">公共预算草案按经济分类!B98</f>
        <v>0</v>
      </c>
      <c r="H97" s="177" t="str">
        <f ca="1" t="shared" si="5"/>
        <v/>
      </c>
    </row>
    <row r="98" s="161" customFormat="1" customHeight="1" spans="1:8">
      <c r="A98" s="140"/>
      <c r="B98" s="179"/>
      <c r="C98" s="179"/>
      <c r="D98" s="177"/>
      <c r="E98" s="142" t="s">
        <v>214</v>
      </c>
      <c r="F98" s="179"/>
      <c r="G98" s="174">
        <f ca="1">公共预算草案按经济分类!B99</f>
        <v>0</v>
      </c>
      <c r="H98" s="177" t="str">
        <f ca="1" t="shared" si="5"/>
        <v/>
      </c>
    </row>
    <row r="99" s="161" customFormat="1" customHeight="1" spans="1:8">
      <c r="A99" s="140"/>
      <c r="B99" s="179"/>
      <c r="C99" s="179"/>
      <c r="D99" s="177"/>
      <c r="E99" s="142" t="s">
        <v>215</v>
      </c>
      <c r="F99" s="179"/>
      <c r="G99" s="174">
        <f ca="1">公共预算草案按经济分类!B100</f>
        <v>0</v>
      </c>
      <c r="H99" s="177" t="str">
        <f ca="1" t="shared" si="5"/>
        <v/>
      </c>
    </row>
    <row r="100" s="161" customFormat="1" customHeight="1" spans="1:8">
      <c r="A100" s="140"/>
      <c r="B100" s="179"/>
      <c r="C100" s="179"/>
      <c r="D100" s="177"/>
      <c r="E100" s="142" t="s">
        <v>216</v>
      </c>
      <c r="F100" s="179"/>
      <c r="G100" s="174">
        <f ca="1">公共预算草案按经济分类!B101</f>
        <v>0</v>
      </c>
      <c r="H100" s="177" t="str">
        <f ca="1" t="shared" si="5"/>
        <v/>
      </c>
    </row>
    <row r="101" s="161" customFormat="1" customHeight="1" spans="1:8">
      <c r="A101" s="140"/>
      <c r="B101" s="179"/>
      <c r="C101" s="179"/>
      <c r="D101" s="177"/>
      <c r="E101" s="142" t="s">
        <v>217</v>
      </c>
      <c r="F101" s="179"/>
      <c r="G101" s="174">
        <f ca="1">公共预算草案按经济分类!B102</f>
        <v>0</v>
      </c>
      <c r="H101" s="177" t="str">
        <f ca="1" t="shared" si="5"/>
        <v/>
      </c>
    </row>
    <row r="102" s="161" customFormat="1" customHeight="1" spans="1:8">
      <c r="A102" s="140"/>
      <c r="B102" s="179"/>
      <c r="C102" s="179"/>
      <c r="D102" s="177"/>
      <c r="E102" s="142" t="s">
        <v>218</v>
      </c>
      <c r="F102" s="179"/>
      <c r="G102" s="174">
        <f ca="1">公共预算草案按经济分类!B103</f>
        <v>0</v>
      </c>
      <c r="H102" s="177" t="str">
        <f ca="1" t="shared" si="5"/>
        <v/>
      </c>
    </row>
    <row r="103" s="161" customFormat="1" customHeight="1" spans="1:8">
      <c r="A103" s="140"/>
      <c r="B103" s="179"/>
      <c r="C103" s="179"/>
      <c r="D103" s="177"/>
      <c r="E103" s="142" t="s">
        <v>219</v>
      </c>
      <c r="F103" s="179"/>
      <c r="G103" s="174">
        <f ca="1">公共预算草案按经济分类!B104</f>
        <v>0</v>
      </c>
      <c r="H103" s="177" t="str">
        <f ca="1" t="shared" si="5"/>
        <v/>
      </c>
    </row>
    <row r="104" s="161" customFormat="1" ht="29" customHeight="1" spans="1:8">
      <c r="A104" s="185" t="s">
        <v>74</v>
      </c>
      <c r="B104" s="174"/>
      <c r="C104" s="174">
        <f>SUM(C6,C23)</f>
        <v>0</v>
      </c>
      <c r="D104" s="177" t="str">
        <f t="shared" ref="D104:D136" si="7">IF(OR(VALUE(C104)=0,ISERROR(C104/B104-1)),"",C104/B104-1)</f>
        <v/>
      </c>
      <c r="E104" s="185" t="s">
        <v>75</v>
      </c>
      <c r="F104" s="174">
        <f>F6+F32+F34+F41+F62+F78+F91+F95</f>
        <v>1735.8</v>
      </c>
      <c r="G104" s="174">
        <f ca="1">G6+G32+G34+G41+G62+G76+G78+G89+G91+G95</f>
        <v>2210.52</v>
      </c>
      <c r="H104" s="177">
        <f ca="1" t="shared" si="5"/>
        <v>0.273487729001037</v>
      </c>
    </row>
    <row r="105" s="161" customFormat="1" customHeight="1" spans="1:8">
      <c r="A105" s="186" t="s">
        <v>77</v>
      </c>
      <c r="B105" s="174">
        <f>B106+B107+B128+B131+B132</f>
        <v>1735.8</v>
      </c>
      <c r="C105" s="174">
        <f>C106+C107+C128+C131+C132</f>
        <v>2210.52</v>
      </c>
      <c r="D105" s="177">
        <f t="shared" si="7"/>
        <v>0.273487729001037</v>
      </c>
      <c r="E105" s="187" t="s">
        <v>76</v>
      </c>
      <c r="F105" s="188"/>
      <c r="G105" s="188"/>
      <c r="H105" s="177" t="str">
        <f t="shared" si="5"/>
        <v/>
      </c>
    </row>
    <row r="106" s="161" customFormat="1" customHeight="1" spans="1:8">
      <c r="A106" s="189" t="s">
        <v>79</v>
      </c>
      <c r="B106" s="174"/>
      <c r="C106" s="174"/>
      <c r="D106" s="177" t="str">
        <f t="shared" si="7"/>
        <v/>
      </c>
      <c r="E106" s="187" t="s">
        <v>78</v>
      </c>
      <c r="F106" s="174">
        <f>SUM(F107,F111,F130,F133,F134,)</f>
        <v>0</v>
      </c>
      <c r="G106" s="174">
        <f>SUM(G107,G111,G130,G133,G134,)</f>
        <v>0</v>
      </c>
      <c r="H106" s="177" t="str">
        <f t="shared" si="5"/>
        <v/>
      </c>
    </row>
    <row r="107" s="161" customFormat="1" customHeight="1" spans="1:8">
      <c r="A107" s="189" t="s">
        <v>81</v>
      </c>
      <c r="B107" s="179">
        <v>1735.8</v>
      </c>
      <c r="C107" s="179">
        <v>2210.52</v>
      </c>
      <c r="D107" s="177">
        <f t="shared" si="7"/>
        <v>0.273487729001037</v>
      </c>
      <c r="E107" s="187" t="s">
        <v>80</v>
      </c>
      <c r="F107" s="174">
        <f>SUM(F108:F110)</f>
        <v>0</v>
      </c>
      <c r="G107" s="174">
        <f>SUM(G108:G110)</f>
        <v>0</v>
      </c>
      <c r="H107" s="177" t="str">
        <f t="shared" ref="H107:H136" si="8">IF(OR(VALUE(G107)=0,ISERROR(G107/F107-1)),"",G107/F107-1)</f>
        <v/>
      </c>
    </row>
    <row r="108" s="161" customFormat="1" customHeight="1" spans="1:8">
      <c r="A108" s="190" t="s">
        <v>83</v>
      </c>
      <c r="B108" s="179"/>
      <c r="C108" s="179"/>
      <c r="D108" s="177" t="str">
        <f t="shared" si="7"/>
        <v/>
      </c>
      <c r="E108" s="187" t="s">
        <v>82</v>
      </c>
      <c r="F108" s="179"/>
      <c r="G108" s="179"/>
      <c r="H108" s="177" t="str">
        <f t="shared" si="8"/>
        <v/>
      </c>
    </row>
    <row r="109" s="161" customFormat="1" customHeight="1" spans="1:8">
      <c r="A109" s="190" t="s">
        <v>85</v>
      </c>
      <c r="B109" s="179"/>
      <c r="C109" s="179"/>
      <c r="D109" s="177" t="str">
        <f t="shared" si="7"/>
        <v/>
      </c>
      <c r="E109" s="187" t="s">
        <v>84</v>
      </c>
      <c r="F109" s="179"/>
      <c r="G109" s="179"/>
      <c r="H109" s="177" t="str">
        <f t="shared" si="8"/>
        <v/>
      </c>
    </row>
    <row r="110" s="161" customFormat="1" customHeight="1" spans="1:8">
      <c r="A110" s="191" t="s">
        <v>87</v>
      </c>
      <c r="B110" s="179">
        <v>1735.8</v>
      </c>
      <c r="C110" s="179">
        <v>2210.52</v>
      </c>
      <c r="D110" s="177">
        <f t="shared" si="7"/>
        <v>0.273487729001037</v>
      </c>
      <c r="E110" s="187" t="s">
        <v>220</v>
      </c>
      <c r="F110" s="179"/>
      <c r="G110" s="179"/>
      <c r="H110" s="177" t="str">
        <f t="shared" si="8"/>
        <v/>
      </c>
    </row>
    <row r="111" s="161" customFormat="1" customHeight="1" spans="1:8">
      <c r="A111" s="190" t="s">
        <v>89</v>
      </c>
      <c r="B111" s="174"/>
      <c r="C111" s="174"/>
      <c r="D111" s="177" t="str">
        <f t="shared" si="7"/>
        <v/>
      </c>
      <c r="E111" s="187" t="s">
        <v>86</v>
      </c>
      <c r="F111" s="174">
        <f>SUM(F112)</f>
        <v>0</v>
      </c>
      <c r="G111" s="174">
        <f>SUM(G112)</f>
        <v>0</v>
      </c>
      <c r="H111" s="177" t="str">
        <f t="shared" si="8"/>
        <v/>
      </c>
    </row>
    <row r="112" s="161" customFormat="1" customHeight="1" spans="1:8">
      <c r="A112" s="190" t="s">
        <v>90</v>
      </c>
      <c r="B112" s="179"/>
      <c r="C112" s="179"/>
      <c r="D112" s="177" t="str">
        <f t="shared" si="7"/>
        <v/>
      </c>
      <c r="E112" s="187" t="s">
        <v>88</v>
      </c>
      <c r="F112" s="179"/>
      <c r="G112" s="179"/>
      <c r="H112" s="177" t="str">
        <f t="shared" si="8"/>
        <v/>
      </c>
    </row>
    <row r="113" s="161" customFormat="1" customHeight="1" spans="1:8">
      <c r="A113" s="190" t="s">
        <v>91</v>
      </c>
      <c r="B113" s="179"/>
      <c r="C113" s="179"/>
      <c r="D113" s="177" t="str">
        <f t="shared" si="7"/>
        <v/>
      </c>
      <c r="F113" s="179"/>
      <c r="G113" s="179"/>
      <c r="H113" s="177" t="str">
        <f t="shared" si="8"/>
        <v/>
      </c>
    </row>
    <row r="114" s="161" customFormat="1" customHeight="1" spans="1:8">
      <c r="A114" s="192" t="s">
        <v>92</v>
      </c>
      <c r="B114" s="179"/>
      <c r="C114" s="179"/>
      <c r="D114" s="177" t="str">
        <f t="shared" si="7"/>
        <v/>
      </c>
      <c r="E114" s="140"/>
      <c r="F114" s="179"/>
      <c r="G114" s="179"/>
      <c r="H114" s="177" t="str">
        <f t="shared" si="8"/>
        <v/>
      </c>
    </row>
    <row r="115" s="161" customFormat="1" customHeight="1" spans="1:8">
      <c r="A115" s="190" t="s">
        <v>93</v>
      </c>
      <c r="B115" s="179"/>
      <c r="C115" s="179"/>
      <c r="D115" s="177" t="str">
        <f t="shared" si="7"/>
        <v/>
      </c>
      <c r="E115" s="140"/>
      <c r="F115" s="179"/>
      <c r="G115" s="179"/>
      <c r="H115" s="177" t="str">
        <f t="shared" si="8"/>
        <v/>
      </c>
    </row>
    <row r="116" s="161" customFormat="1" customHeight="1" spans="1:8">
      <c r="A116" s="190" t="s">
        <v>94</v>
      </c>
      <c r="B116" s="179"/>
      <c r="C116" s="179"/>
      <c r="D116" s="177" t="str">
        <f t="shared" si="7"/>
        <v/>
      </c>
      <c r="E116" s="140"/>
      <c r="F116" s="179"/>
      <c r="G116" s="179"/>
      <c r="H116" s="177" t="str">
        <f t="shared" si="8"/>
        <v/>
      </c>
    </row>
    <row r="117" s="161" customFormat="1" customHeight="1" spans="1:8">
      <c r="A117" s="190" t="s">
        <v>95</v>
      </c>
      <c r="B117" s="179"/>
      <c r="C117" s="179"/>
      <c r="D117" s="177" t="str">
        <f t="shared" si="7"/>
        <v/>
      </c>
      <c r="E117" s="140"/>
      <c r="F117" s="179"/>
      <c r="G117" s="179"/>
      <c r="H117" s="177" t="str">
        <f t="shared" si="8"/>
        <v/>
      </c>
    </row>
    <row r="118" s="161" customFormat="1" customHeight="1" spans="1:8">
      <c r="A118" s="190" t="s">
        <v>96</v>
      </c>
      <c r="B118" s="179"/>
      <c r="C118" s="179"/>
      <c r="D118" s="177" t="str">
        <f t="shared" si="7"/>
        <v/>
      </c>
      <c r="E118" s="140"/>
      <c r="F118" s="179"/>
      <c r="G118" s="179"/>
      <c r="H118" s="177" t="str">
        <f t="shared" si="8"/>
        <v/>
      </c>
    </row>
    <row r="119" s="161" customFormat="1" customHeight="1" spans="1:8">
      <c r="A119" s="190" t="s">
        <v>97</v>
      </c>
      <c r="B119" s="179"/>
      <c r="C119" s="179"/>
      <c r="D119" s="177" t="str">
        <f t="shared" si="7"/>
        <v/>
      </c>
      <c r="E119" s="140"/>
      <c r="F119" s="179"/>
      <c r="G119" s="179"/>
      <c r="H119" s="177" t="str">
        <f t="shared" si="8"/>
        <v/>
      </c>
    </row>
    <row r="120" s="161" customFormat="1" customHeight="1" spans="1:8">
      <c r="A120" s="190" t="s">
        <v>98</v>
      </c>
      <c r="B120" s="179"/>
      <c r="C120" s="179"/>
      <c r="D120" s="177" t="str">
        <f t="shared" si="7"/>
        <v/>
      </c>
      <c r="E120" s="140"/>
      <c r="F120" s="179"/>
      <c r="G120" s="179"/>
      <c r="H120" s="177" t="str">
        <f t="shared" si="8"/>
        <v/>
      </c>
    </row>
    <row r="121" s="161" customFormat="1" customHeight="1" spans="1:8">
      <c r="A121" s="190" t="s">
        <v>99</v>
      </c>
      <c r="B121" s="179"/>
      <c r="C121" s="179"/>
      <c r="D121" s="177" t="str">
        <f t="shared" si="7"/>
        <v/>
      </c>
      <c r="E121" s="140"/>
      <c r="F121" s="179"/>
      <c r="G121" s="179"/>
      <c r="H121" s="177" t="str">
        <f t="shared" si="8"/>
        <v/>
      </c>
    </row>
    <row r="122" s="161" customFormat="1" customHeight="1" spans="1:8">
      <c r="A122" s="190" t="s">
        <v>100</v>
      </c>
      <c r="B122" s="179"/>
      <c r="C122" s="179"/>
      <c r="D122" s="177" t="str">
        <f t="shared" si="7"/>
        <v/>
      </c>
      <c r="E122" s="140"/>
      <c r="F122" s="179"/>
      <c r="G122" s="179"/>
      <c r="H122" s="177" t="str">
        <f t="shared" si="8"/>
        <v/>
      </c>
    </row>
    <row r="123" s="161" customFormat="1" customHeight="1" spans="1:8">
      <c r="A123" s="190" t="s">
        <v>101</v>
      </c>
      <c r="B123" s="179"/>
      <c r="C123" s="179"/>
      <c r="D123" s="177" t="str">
        <f t="shared" si="7"/>
        <v/>
      </c>
      <c r="E123" s="140"/>
      <c r="F123" s="179"/>
      <c r="G123" s="179"/>
      <c r="H123" s="177" t="str">
        <f t="shared" si="8"/>
        <v/>
      </c>
    </row>
    <row r="124" s="161" customFormat="1" customHeight="1" spans="1:8">
      <c r="A124" s="190" t="s">
        <v>102</v>
      </c>
      <c r="B124" s="179"/>
      <c r="C124" s="179"/>
      <c r="D124" s="177" t="str">
        <f t="shared" si="7"/>
        <v/>
      </c>
      <c r="E124" s="140"/>
      <c r="F124" s="179"/>
      <c r="G124" s="179"/>
      <c r="H124" s="177" t="str">
        <f t="shared" si="8"/>
        <v/>
      </c>
    </row>
    <row r="125" s="161" customFormat="1" customHeight="1" spans="1:8">
      <c r="A125" s="190" t="s">
        <v>103</v>
      </c>
      <c r="B125" s="179"/>
      <c r="C125" s="179"/>
      <c r="D125" s="177" t="str">
        <f t="shared" si="7"/>
        <v/>
      </c>
      <c r="E125" s="140"/>
      <c r="F125" s="179"/>
      <c r="G125" s="179"/>
      <c r="H125" s="177" t="str">
        <f t="shared" si="8"/>
        <v/>
      </c>
    </row>
    <row r="126" s="161" customFormat="1" customHeight="1" spans="1:8">
      <c r="A126" s="190" t="s">
        <v>104</v>
      </c>
      <c r="B126" s="179"/>
      <c r="C126" s="179"/>
      <c r="D126" s="177" t="str">
        <f t="shared" si="7"/>
        <v/>
      </c>
      <c r="E126" s="140"/>
      <c r="F126" s="179"/>
      <c r="G126" s="179"/>
      <c r="H126" s="177" t="str">
        <f t="shared" si="8"/>
        <v/>
      </c>
    </row>
    <row r="127" s="161" customFormat="1" customHeight="1" spans="1:8">
      <c r="A127" s="192" t="s">
        <v>105</v>
      </c>
      <c r="B127" s="174">
        <f>SUM(B128:B129)</f>
        <v>0</v>
      </c>
      <c r="C127" s="174">
        <f>SUM(C128:C129)</f>
        <v>0</v>
      </c>
      <c r="D127" s="177" t="str">
        <f t="shared" si="7"/>
        <v/>
      </c>
      <c r="E127" s="193"/>
      <c r="F127" s="179"/>
      <c r="G127" s="179"/>
      <c r="H127" s="177" t="str">
        <f t="shared" si="8"/>
        <v/>
      </c>
    </row>
    <row r="128" s="161" customFormat="1" customHeight="1" spans="1:8">
      <c r="A128" s="189" t="s">
        <v>107</v>
      </c>
      <c r="B128" s="179">
        <f>SUM(B129:B130)</f>
        <v>0</v>
      </c>
      <c r="C128" s="179">
        <f>SUM(C129:C130)</f>
        <v>0</v>
      </c>
      <c r="D128" s="177" t="str">
        <f t="shared" si="7"/>
        <v/>
      </c>
      <c r="E128" s="194"/>
      <c r="F128" s="179"/>
      <c r="G128" s="179"/>
      <c r="H128" s="177" t="str">
        <f t="shared" si="8"/>
        <v/>
      </c>
    </row>
    <row r="129" s="161" customFormat="1" customHeight="1" spans="1:8">
      <c r="A129" s="190" t="s">
        <v>109</v>
      </c>
      <c r="B129" s="179"/>
      <c r="C129" s="179"/>
      <c r="D129" s="177" t="str">
        <f t="shared" si="7"/>
        <v/>
      </c>
      <c r="E129" s="194"/>
      <c r="F129" s="179"/>
      <c r="G129" s="179"/>
      <c r="H129" s="177" t="str">
        <f t="shared" si="8"/>
        <v/>
      </c>
    </row>
    <row r="130" s="161" customFormat="1" customHeight="1" spans="1:8">
      <c r="A130" s="190" t="s">
        <v>111</v>
      </c>
      <c r="B130" s="174">
        <f>SUM(B131:B132)</f>
        <v>0</v>
      </c>
      <c r="C130" s="174">
        <f>SUM(C131:C132)</f>
        <v>0</v>
      </c>
      <c r="D130" s="177" t="str">
        <f t="shared" si="7"/>
        <v/>
      </c>
      <c r="E130" s="193" t="s">
        <v>106</v>
      </c>
      <c r="F130" s="179">
        <f>SUM(F131:F132)</f>
        <v>0</v>
      </c>
      <c r="G130" s="179">
        <f>SUM(G131:G132)</f>
        <v>0</v>
      </c>
      <c r="H130" s="177" t="str">
        <f t="shared" si="8"/>
        <v/>
      </c>
    </row>
    <row r="131" s="161" customFormat="1" customHeight="1" spans="1:8">
      <c r="A131" s="195" t="s">
        <v>113</v>
      </c>
      <c r="B131" s="179"/>
      <c r="C131" s="179"/>
      <c r="D131" s="177" t="str">
        <f t="shared" si="7"/>
        <v/>
      </c>
      <c r="E131" s="194" t="s">
        <v>221</v>
      </c>
      <c r="F131" s="179"/>
      <c r="G131" s="179"/>
      <c r="H131" s="177" t="str">
        <f t="shared" si="8"/>
        <v/>
      </c>
    </row>
    <row r="132" s="161" customFormat="1" customHeight="1" spans="1:8">
      <c r="A132" s="189" t="s">
        <v>115</v>
      </c>
      <c r="B132" s="179"/>
      <c r="C132" s="179"/>
      <c r="D132" s="177" t="str">
        <f t="shared" si="7"/>
        <v/>
      </c>
      <c r="E132" s="194" t="s">
        <v>222</v>
      </c>
      <c r="F132" s="179"/>
      <c r="G132" s="179"/>
      <c r="H132" s="177" t="str">
        <f t="shared" si="8"/>
        <v/>
      </c>
    </row>
    <row r="133" s="161" customFormat="1" customHeight="1" spans="1:8">
      <c r="A133" s="189" t="s">
        <v>117</v>
      </c>
      <c r="B133" s="174"/>
      <c r="C133" s="174"/>
      <c r="D133" s="177" t="str">
        <f t="shared" si="7"/>
        <v/>
      </c>
      <c r="E133" s="193" t="s">
        <v>112</v>
      </c>
      <c r="F133" s="179"/>
      <c r="G133" s="179"/>
      <c r="H133" s="177" t="str">
        <f t="shared" si="8"/>
        <v/>
      </c>
    </row>
    <row r="134" s="161" customFormat="1" customHeight="1" spans="1:8">
      <c r="A134" s="193"/>
      <c r="B134" s="179"/>
      <c r="C134" s="179"/>
      <c r="D134" s="177" t="str">
        <f t="shared" si="7"/>
        <v/>
      </c>
      <c r="E134" s="193" t="s">
        <v>114</v>
      </c>
      <c r="F134" s="179"/>
      <c r="G134" s="174"/>
      <c r="H134" s="177" t="str">
        <f t="shared" si="8"/>
        <v/>
      </c>
    </row>
    <row r="135" s="161" customFormat="1" customHeight="1" spans="1:8">
      <c r="A135" s="196" t="s">
        <v>71</v>
      </c>
      <c r="B135" s="179"/>
      <c r="C135" s="179"/>
      <c r="D135" s="177" t="str">
        <f t="shared" si="7"/>
        <v/>
      </c>
      <c r="E135" s="197" t="s">
        <v>116</v>
      </c>
      <c r="F135" s="179"/>
      <c r="G135" s="179"/>
      <c r="H135" s="177" t="str">
        <f t="shared" si="8"/>
        <v/>
      </c>
    </row>
    <row r="136" s="161" customFormat="1" ht="30" customHeight="1" spans="1:8">
      <c r="A136" s="185" t="s">
        <v>118</v>
      </c>
      <c r="B136" s="174">
        <f>SUM(B31:B105)</f>
        <v>1735.8</v>
      </c>
      <c r="C136" s="174">
        <f>SUM(C31:C105)</f>
        <v>2210.52</v>
      </c>
      <c r="D136" s="177">
        <f t="shared" si="7"/>
        <v>0.273487729001037</v>
      </c>
      <c r="E136" s="185" t="s">
        <v>119</v>
      </c>
      <c r="F136" s="174">
        <f>SUM(F104,F105,F106)</f>
        <v>1735.8</v>
      </c>
      <c r="G136" s="174">
        <f ca="1">SUM(G104,G105,G106)</f>
        <v>2210.52</v>
      </c>
      <c r="H136" s="177">
        <f ca="1" t="shared" si="8"/>
        <v>0.273487729001037</v>
      </c>
    </row>
    <row r="137" s="159" customFormat="1" customHeight="1" spans="2:8">
      <c r="B137" s="198"/>
      <c r="C137" s="198"/>
      <c r="D137" s="198"/>
      <c r="F137" s="198"/>
      <c r="G137" s="198"/>
      <c r="H137" s="198"/>
    </row>
    <row r="138" s="159" customFormat="1" customHeight="1" spans="2:8">
      <c r="B138" s="198"/>
      <c r="C138" s="198"/>
      <c r="D138" s="198"/>
      <c r="F138" s="198"/>
      <c r="G138" s="198"/>
      <c r="H138" s="198"/>
    </row>
    <row r="139" s="159" customFormat="1" customHeight="1" spans="2:8">
      <c r="B139" s="198"/>
      <c r="C139" s="198"/>
      <c r="D139" s="198"/>
      <c r="F139" s="198"/>
      <c r="G139" s="198"/>
      <c r="H139" s="198"/>
    </row>
    <row r="140" s="159" customFormat="1" customHeight="1" spans="2:8">
      <c r="B140" s="198"/>
      <c r="C140" s="198"/>
      <c r="D140" s="198"/>
      <c r="F140" s="198"/>
      <c r="G140" s="198"/>
      <c r="H140" s="198"/>
    </row>
    <row r="141" s="159" customFormat="1" customHeight="1" spans="2:8">
      <c r="B141" s="198"/>
      <c r="C141" s="198"/>
      <c r="D141" s="198"/>
      <c r="F141" s="198"/>
      <c r="G141" s="198"/>
      <c r="H141" s="198"/>
    </row>
    <row r="142" s="159" customFormat="1" customHeight="1" spans="2:8">
      <c r="B142" s="198"/>
      <c r="C142" s="198"/>
      <c r="D142" s="198"/>
      <c r="F142" s="198"/>
      <c r="G142" s="198"/>
      <c r="H142" s="198"/>
    </row>
    <row r="143" s="159" customFormat="1" customHeight="1" spans="2:8">
      <c r="B143" s="198"/>
      <c r="C143" s="198"/>
      <c r="D143" s="198"/>
      <c r="F143" s="198"/>
      <c r="G143" s="198"/>
      <c r="H143" s="198"/>
    </row>
    <row r="144" s="159" customFormat="1" customHeight="1" spans="2:8">
      <c r="B144" s="198"/>
      <c r="C144" s="198"/>
      <c r="D144" s="198"/>
      <c r="F144" s="198"/>
      <c r="G144" s="198"/>
      <c r="H144" s="198"/>
    </row>
    <row r="145" s="159" customFormat="1" customHeight="1" spans="2:8">
      <c r="B145" s="198"/>
      <c r="C145" s="198"/>
      <c r="D145" s="198"/>
      <c r="F145" s="198"/>
      <c r="G145" s="198"/>
      <c r="H145" s="198"/>
    </row>
    <row r="146" s="159" customFormat="1" customHeight="1" spans="2:8">
      <c r="B146" s="198"/>
      <c r="C146" s="198"/>
      <c r="D146" s="198"/>
      <c r="F146" s="198"/>
      <c r="G146" s="198"/>
      <c r="H146" s="198"/>
    </row>
    <row r="147" s="159" customFormat="1" customHeight="1" spans="2:8">
      <c r="B147" s="198"/>
      <c r="C147" s="198"/>
      <c r="D147" s="198"/>
      <c r="F147" s="198"/>
      <c r="G147" s="198"/>
      <c r="H147" s="198"/>
    </row>
    <row r="148" s="159" customFormat="1" customHeight="1" spans="2:8">
      <c r="B148" s="198"/>
      <c r="C148" s="198"/>
      <c r="D148" s="198"/>
      <c r="F148" s="198"/>
      <c r="G148" s="198"/>
      <c r="H148" s="198"/>
    </row>
    <row r="149" s="159" customFormat="1" customHeight="1" spans="2:8">
      <c r="B149" s="198"/>
      <c r="C149" s="198"/>
      <c r="D149" s="198"/>
      <c r="F149" s="198"/>
      <c r="G149" s="198"/>
      <c r="H149" s="198"/>
    </row>
    <row r="150" s="159" customFormat="1" customHeight="1" spans="2:8">
      <c r="B150" s="198"/>
      <c r="C150" s="198"/>
      <c r="D150" s="198"/>
      <c r="F150" s="198"/>
      <c r="G150" s="198"/>
      <c r="H150" s="198"/>
    </row>
    <row r="151" s="159" customFormat="1" customHeight="1" spans="2:8">
      <c r="B151" s="198"/>
      <c r="C151" s="198"/>
      <c r="D151" s="198"/>
      <c r="F151" s="198"/>
      <c r="G151" s="198"/>
      <c r="H151" s="198"/>
    </row>
    <row r="152" s="159" customFormat="1" customHeight="1" spans="2:8">
      <c r="B152" s="198"/>
      <c r="C152" s="198"/>
      <c r="D152" s="198"/>
      <c r="F152" s="198"/>
      <c r="G152" s="198"/>
      <c r="H152" s="198"/>
    </row>
    <row r="153" s="159" customFormat="1" customHeight="1" spans="2:8">
      <c r="B153" s="198"/>
      <c r="C153" s="198"/>
      <c r="D153" s="198"/>
      <c r="F153" s="198"/>
      <c r="G153" s="198"/>
      <c r="H153" s="198"/>
    </row>
    <row r="154" s="159" customFormat="1" customHeight="1" spans="2:8">
      <c r="B154" s="198"/>
      <c r="C154" s="198"/>
      <c r="D154" s="198"/>
      <c r="F154" s="198"/>
      <c r="G154" s="198"/>
      <c r="H154" s="198"/>
    </row>
    <row r="155" s="159" customFormat="1" customHeight="1" spans="2:8">
      <c r="B155" s="198"/>
      <c r="C155" s="198"/>
      <c r="D155" s="198"/>
      <c r="F155" s="198"/>
      <c r="G155" s="198"/>
      <c r="H155" s="198"/>
    </row>
    <row r="156" s="159" customFormat="1" customHeight="1" spans="2:8">
      <c r="B156" s="198"/>
      <c r="C156" s="198"/>
      <c r="D156" s="198"/>
      <c r="F156" s="198"/>
      <c r="G156" s="198"/>
      <c r="H156" s="198"/>
    </row>
    <row r="157" s="159" customFormat="1" customHeight="1" spans="2:8">
      <c r="B157" s="198"/>
      <c r="C157" s="198"/>
      <c r="D157" s="198"/>
      <c r="F157" s="198"/>
      <c r="G157" s="198"/>
      <c r="H157" s="198"/>
    </row>
    <row r="158" s="159" customFormat="1" customHeight="1" spans="2:8">
      <c r="B158" s="198"/>
      <c r="C158" s="198"/>
      <c r="D158" s="198"/>
      <c r="F158" s="198"/>
      <c r="G158" s="198"/>
      <c r="H158" s="198"/>
    </row>
    <row r="159" s="159" customFormat="1" customHeight="1" spans="2:8">
      <c r="B159" s="198"/>
      <c r="C159" s="198"/>
      <c r="D159" s="198"/>
      <c r="F159" s="198"/>
      <c r="G159" s="198"/>
      <c r="H159" s="198"/>
    </row>
    <row r="160" s="159" customFormat="1" customHeight="1" spans="2:8">
      <c r="B160" s="198"/>
      <c r="C160" s="198"/>
      <c r="D160" s="198"/>
      <c r="F160" s="198"/>
      <c r="G160" s="198"/>
      <c r="H160" s="198"/>
    </row>
    <row r="161" s="159" customFormat="1" customHeight="1" spans="2:8">
      <c r="B161" s="198"/>
      <c r="C161" s="198"/>
      <c r="D161" s="198"/>
      <c r="F161" s="198"/>
      <c r="G161" s="198"/>
      <c r="H161" s="198"/>
    </row>
    <row r="162" s="159" customFormat="1" customHeight="1" spans="2:8">
      <c r="B162" s="198"/>
      <c r="C162" s="198"/>
      <c r="D162" s="198"/>
      <c r="F162" s="198"/>
      <c r="G162" s="198"/>
      <c r="H162" s="198"/>
    </row>
    <row r="163" s="159" customFormat="1" customHeight="1" spans="2:8">
      <c r="B163" s="198"/>
      <c r="C163" s="198"/>
      <c r="D163" s="198"/>
      <c r="F163" s="198"/>
      <c r="G163" s="198"/>
      <c r="H163" s="198"/>
    </row>
    <row r="164" s="159" customFormat="1" customHeight="1" spans="2:8">
      <c r="B164" s="198"/>
      <c r="C164" s="198"/>
      <c r="D164" s="198"/>
      <c r="F164" s="198"/>
      <c r="G164" s="198"/>
      <c r="H164" s="198"/>
    </row>
    <row r="165" s="159" customFormat="1" customHeight="1" spans="2:8">
      <c r="B165" s="198"/>
      <c r="C165" s="198"/>
      <c r="D165" s="198"/>
      <c r="F165" s="198"/>
      <c r="G165" s="198"/>
      <c r="H165" s="198"/>
    </row>
    <row r="166" s="159" customFormat="1" customHeight="1" spans="2:8">
      <c r="B166" s="198"/>
      <c r="C166" s="198"/>
      <c r="D166" s="198"/>
      <c r="F166" s="198"/>
      <c r="G166" s="198"/>
      <c r="H166" s="198"/>
    </row>
    <row r="167" s="159" customFormat="1" customHeight="1" spans="2:8">
      <c r="B167" s="198"/>
      <c r="C167" s="198"/>
      <c r="D167" s="198"/>
      <c r="F167" s="198"/>
      <c r="G167" s="198"/>
      <c r="H167" s="198"/>
    </row>
    <row r="168" s="159" customFormat="1" customHeight="1" spans="2:8">
      <c r="B168" s="198"/>
      <c r="C168" s="198"/>
      <c r="D168" s="198"/>
      <c r="F168" s="198"/>
      <c r="G168" s="198"/>
      <c r="H168" s="198"/>
    </row>
    <row r="169" s="159" customFormat="1" customHeight="1" spans="2:8">
      <c r="B169" s="198"/>
      <c r="C169" s="198"/>
      <c r="D169" s="198"/>
      <c r="F169" s="198"/>
      <c r="G169" s="198"/>
      <c r="H169" s="198"/>
    </row>
    <row r="170" s="159" customFormat="1" customHeight="1" spans="2:8">
      <c r="B170" s="198"/>
      <c r="C170" s="198"/>
      <c r="D170" s="198"/>
      <c r="F170" s="198"/>
      <c r="G170" s="198"/>
      <c r="H170" s="198"/>
    </row>
    <row r="171" s="159" customFormat="1" customHeight="1" spans="2:8">
      <c r="B171" s="198"/>
      <c r="C171" s="198"/>
      <c r="D171" s="198"/>
      <c r="F171" s="198"/>
      <c r="G171" s="198"/>
      <c r="H171" s="198"/>
    </row>
    <row r="172" s="159" customFormat="1" customHeight="1" spans="2:8">
      <c r="B172" s="198"/>
      <c r="C172" s="198"/>
      <c r="D172" s="198"/>
      <c r="F172" s="198"/>
      <c r="G172" s="198"/>
      <c r="H172" s="198"/>
    </row>
    <row r="173" s="159" customFormat="1" customHeight="1" spans="2:8">
      <c r="B173" s="198"/>
      <c r="C173" s="198"/>
      <c r="D173" s="198"/>
      <c r="F173" s="198"/>
      <c r="G173" s="198"/>
      <c r="H173" s="198"/>
    </row>
    <row r="174" s="159" customFormat="1" customHeight="1" spans="2:8">
      <c r="B174" s="198"/>
      <c r="C174" s="198"/>
      <c r="D174" s="198"/>
      <c r="F174" s="198"/>
      <c r="G174" s="198"/>
      <c r="H174" s="198"/>
    </row>
  </sheetData>
  <sheetProtection selectLockedCells="1" selectUnlockedCells="1"/>
  <protectedRanges>
    <protectedRange sqref="C7:C21" name="区域1" securityDescriptor=""/>
    <protectedRange sqref="B7:B21" name="区域1_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E12 A105:A135 E128:G129 E133:G134">
    <cfRule type="expression" dxfId="3" priority="1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4"/>
  <sheetViews>
    <sheetView zoomScale="115" zoomScaleNormal="115" workbookViewId="0">
      <selection activeCell="J11" sqref="J11"/>
    </sheetView>
  </sheetViews>
  <sheetFormatPr defaultColWidth="9" defaultRowHeight="14.25"/>
  <cols>
    <col min="1" max="1" width="35.5" style="124" customWidth="1"/>
    <col min="2" max="2" width="10.25" style="125" customWidth="1"/>
    <col min="3" max="3" width="9.75" style="125" customWidth="1"/>
    <col min="4" max="4" width="9.625" style="125" customWidth="1"/>
    <col min="5" max="5" width="9.375" style="125" customWidth="1"/>
    <col min="6" max="6" width="10" style="125" customWidth="1"/>
    <col min="7" max="7" width="7.75" style="125" customWidth="1"/>
    <col min="8" max="8" width="9.25" style="125" customWidth="1"/>
    <col min="9" max="9" width="10.375" style="124" customWidth="1"/>
    <col min="10" max="10" width="7.125" style="124" customWidth="1"/>
    <col min="11" max="11" width="9.5" style="124" customWidth="1"/>
    <col min="12" max="12" width="6.5" style="124" customWidth="1"/>
    <col min="13" max="16384" width="9" style="124"/>
  </cols>
  <sheetData>
    <row r="1" spans="1:1">
      <c r="A1" s="3" t="s">
        <v>223</v>
      </c>
    </row>
    <row r="2" s="122" customFormat="1" ht="25.5" spans="1:12">
      <c r="A2" s="5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.75" customHeight="1" spans="1:12">
      <c r="A3" s="126"/>
      <c r="B3" s="127" t="s">
        <v>17</v>
      </c>
      <c r="C3" s="127"/>
      <c r="D3" s="127"/>
      <c r="E3" s="127"/>
      <c r="F3" s="127"/>
      <c r="G3" s="127"/>
      <c r="H3" s="127"/>
      <c r="I3" s="143"/>
      <c r="J3" s="143"/>
      <c r="K3" s="143"/>
      <c r="L3" s="143"/>
    </row>
    <row r="4" ht="12.75" customHeight="1" spans="1:12">
      <c r="A4" s="128" t="s">
        <v>225</v>
      </c>
      <c r="B4" s="128" t="s">
        <v>226</v>
      </c>
      <c r="C4" s="128" t="s">
        <v>227</v>
      </c>
      <c r="D4" s="128"/>
      <c r="E4" s="128"/>
      <c r="F4" s="128"/>
      <c r="G4" s="128"/>
      <c r="H4" s="128"/>
      <c r="I4" s="128"/>
      <c r="J4" s="128"/>
      <c r="K4" s="128"/>
      <c r="L4" s="128"/>
    </row>
    <row r="5" s="123" customFormat="1" ht="48" spans="1:12">
      <c r="A5" s="128"/>
      <c r="B5" s="128"/>
      <c r="C5" s="78" t="s">
        <v>228</v>
      </c>
      <c r="D5" s="78" t="s">
        <v>229</v>
      </c>
      <c r="E5" s="78" t="s">
        <v>230</v>
      </c>
      <c r="F5" s="78" t="s">
        <v>231</v>
      </c>
      <c r="G5" s="78" t="s">
        <v>232</v>
      </c>
      <c r="H5" s="78" t="s">
        <v>233</v>
      </c>
      <c r="I5" s="78" t="s">
        <v>234</v>
      </c>
      <c r="J5" s="78" t="s">
        <v>235</v>
      </c>
      <c r="K5" s="78" t="s">
        <v>236</v>
      </c>
      <c r="L5" s="78" t="s">
        <v>237</v>
      </c>
    </row>
    <row r="6" s="123" customFormat="1" spans="1:12">
      <c r="A6" s="128" t="s">
        <v>238</v>
      </c>
      <c r="B6" s="129">
        <f>B7+B33+B35+B42+B63+B77+B79+B90+B92+B96</f>
        <v>2210.52</v>
      </c>
      <c r="C6" s="129">
        <f>C7+C33+C35+C42+C63+C77+C79+C90+C92+C96</f>
        <v>982.19</v>
      </c>
      <c r="D6" s="129">
        <f>D7+D33+D35+D42+D63+D77+D79+D90+D92+D96</f>
        <v>299.09</v>
      </c>
      <c r="E6" s="129">
        <f>E7+E33+E35+E42+E63+E77+E79+E90+E92+E96</f>
        <v>563.7</v>
      </c>
      <c r="F6" s="129"/>
      <c r="G6" s="129"/>
      <c r="H6" s="129">
        <f>H7+H33+H35+H42+H63+H77+H79+H90+H92+H96</f>
        <v>365.54</v>
      </c>
      <c r="I6" s="128"/>
      <c r="J6" s="128"/>
      <c r="K6" s="128"/>
      <c r="L6" s="128"/>
    </row>
    <row r="7" s="123" customFormat="1" ht="12.4" customHeight="1" spans="1:12">
      <c r="A7" s="130" t="s">
        <v>124</v>
      </c>
      <c r="B7" s="131">
        <f>SUM(C7:L7)</f>
        <v>959.73</v>
      </c>
      <c r="C7" s="131">
        <f>SUM(C8:C32)</f>
        <v>346.07</v>
      </c>
      <c r="D7" s="131">
        <f>SUM(D8:D32)</f>
        <v>204.66</v>
      </c>
      <c r="E7" s="131">
        <f>SUM(E8:E32)</f>
        <v>390.7</v>
      </c>
      <c r="F7" s="131"/>
      <c r="G7" s="131"/>
      <c r="H7" s="131">
        <f>SUM(H8:H32)</f>
        <v>18.3</v>
      </c>
      <c r="I7" s="144"/>
      <c r="J7" s="144"/>
      <c r="K7" s="144"/>
      <c r="L7" s="144"/>
    </row>
    <row r="8" s="123" customFormat="1" ht="12.4" customHeight="1" spans="1:12">
      <c r="A8" s="132" t="s">
        <v>125</v>
      </c>
      <c r="B8" s="131">
        <f>SUM(C8:L8)</f>
        <v>12.5</v>
      </c>
      <c r="C8" s="133"/>
      <c r="D8" s="133">
        <v>12.5</v>
      </c>
      <c r="E8" s="134"/>
      <c r="F8" s="134"/>
      <c r="G8" s="135"/>
      <c r="H8" s="135"/>
      <c r="I8" s="145"/>
      <c r="J8" s="145"/>
      <c r="K8" s="145"/>
      <c r="L8" s="135"/>
    </row>
    <row r="9" s="123" customFormat="1" ht="12.4" customHeight="1" spans="1:12">
      <c r="A9" s="132" t="s">
        <v>126</v>
      </c>
      <c r="B9" s="131">
        <f>SUM(C9:L9)</f>
        <v>1</v>
      </c>
      <c r="C9" s="133"/>
      <c r="D9" s="133">
        <v>1</v>
      </c>
      <c r="E9" s="134"/>
      <c r="F9" s="134"/>
      <c r="G9" s="135"/>
      <c r="H9" s="135"/>
      <c r="I9" s="145"/>
      <c r="J9" s="145"/>
      <c r="K9" s="145"/>
      <c r="L9" s="145"/>
    </row>
    <row r="10" s="123" customFormat="1" ht="12.4" customHeight="1" spans="1:12">
      <c r="A10" s="132" t="s">
        <v>127</v>
      </c>
      <c r="B10" s="131">
        <f>SUM(C10:L10)</f>
        <v>624.26</v>
      </c>
      <c r="C10" s="133">
        <v>323.13</v>
      </c>
      <c r="D10" s="133">
        <v>50.41</v>
      </c>
      <c r="E10" s="134">
        <v>247.62</v>
      </c>
      <c r="F10" s="134"/>
      <c r="G10" s="135"/>
      <c r="H10" s="136">
        <v>3.1</v>
      </c>
      <c r="I10" s="145"/>
      <c r="J10" s="145"/>
      <c r="K10" s="145"/>
      <c r="L10" s="145"/>
    </row>
    <row r="11" s="123" customFormat="1" ht="12.4" customHeight="1" spans="1:12">
      <c r="A11" s="132" t="s">
        <v>128</v>
      </c>
      <c r="B11" s="131"/>
      <c r="C11" s="133"/>
      <c r="D11" s="133"/>
      <c r="E11" s="134"/>
      <c r="F11" s="134"/>
      <c r="G11" s="135"/>
      <c r="H11" s="135"/>
      <c r="I11" s="145"/>
      <c r="J11" s="145"/>
      <c r="K11" s="145"/>
      <c r="L11" s="145"/>
    </row>
    <row r="12" s="123" customFormat="1" ht="12.4" customHeight="1" spans="1:12">
      <c r="A12" s="132" t="s">
        <v>129</v>
      </c>
      <c r="B12" s="131"/>
      <c r="C12" s="133"/>
      <c r="D12" s="133"/>
      <c r="E12" s="134"/>
      <c r="F12" s="134"/>
      <c r="G12" s="135"/>
      <c r="H12" s="135"/>
      <c r="I12" s="145"/>
      <c r="J12" s="145"/>
      <c r="K12" s="145"/>
      <c r="L12" s="145"/>
    </row>
    <row r="13" s="123" customFormat="1" ht="12.4" customHeight="1" spans="1:12">
      <c r="A13" s="132" t="s">
        <v>130</v>
      </c>
      <c r="B13" s="131">
        <f>SUM(C13:L13)</f>
        <v>24.08</v>
      </c>
      <c r="C13" s="133">
        <v>20.42</v>
      </c>
      <c r="D13" s="133">
        <v>3.46</v>
      </c>
      <c r="E13" s="133"/>
      <c r="F13" s="133"/>
      <c r="G13" s="133"/>
      <c r="H13" s="133">
        <v>0.2</v>
      </c>
      <c r="I13" s="146"/>
      <c r="J13" s="146"/>
      <c r="K13" s="146"/>
      <c r="L13" s="146"/>
    </row>
    <row r="14" s="123" customFormat="1" ht="12.4" customHeight="1" spans="1:12">
      <c r="A14" s="132" t="s">
        <v>131</v>
      </c>
      <c r="B14" s="131"/>
      <c r="C14" s="133"/>
      <c r="D14" s="133"/>
      <c r="E14" s="133"/>
      <c r="F14" s="133"/>
      <c r="G14" s="133"/>
      <c r="H14" s="133"/>
      <c r="I14" s="146"/>
      <c r="J14" s="146"/>
      <c r="K14" s="146"/>
      <c r="L14" s="146"/>
    </row>
    <row r="15" s="123" customFormat="1" ht="12.4" customHeight="1" spans="1:12">
      <c r="A15" s="132" t="s">
        <v>132</v>
      </c>
      <c r="B15" s="131"/>
      <c r="C15" s="133"/>
      <c r="D15" s="133"/>
      <c r="E15" s="133"/>
      <c r="F15" s="133"/>
      <c r="G15" s="133"/>
      <c r="H15" s="133"/>
      <c r="I15" s="146"/>
      <c r="J15" s="146"/>
      <c r="K15" s="146"/>
      <c r="L15" s="146"/>
    </row>
    <row r="16" s="123" customFormat="1" ht="12.4" customHeight="1" spans="1:12">
      <c r="A16" s="132" t="s">
        <v>133</v>
      </c>
      <c r="B16" s="131"/>
      <c r="C16" s="133"/>
      <c r="D16" s="133"/>
      <c r="E16" s="133"/>
      <c r="F16" s="133"/>
      <c r="G16" s="133"/>
      <c r="H16" s="133"/>
      <c r="I16" s="146"/>
      <c r="J16" s="146"/>
      <c r="K16" s="146"/>
      <c r="L16" s="146"/>
    </row>
    <row r="17" s="123" customFormat="1" ht="12.4" customHeight="1" spans="1:12">
      <c r="A17" s="132" t="s">
        <v>134</v>
      </c>
      <c r="B17" s="131"/>
      <c r="C17" s="133"/>
      <c r="D17" s="133"/>
      <c r="E17" s="133"/>
      <c r="F17" s="133"/>
      <c r="G17" s="133"/>
      <c r="H17" s="133"/>
      <c r="I17" s="146"/>
      <c r="J17" s="146"/>
      <c r="K17" s="146"/>
      <c r="L17" s="146"/>
    </row>
    <row r="18" s="123" customFormat="1" ht="12.4" customHeight="1" spans="1:12">
      <c r="A18" s="132" t="s">
        <v>135</v>
      </c>
      <c r="B18" s="131"/>
      <c r="C18" s="133"/>
      <c r="D18" s="133"/>
      <c r="E18" s="133"/>
      <c r="F18" s="133"/>
      <c r="G18" s="133"/>
      <c r="H18" s="133"/>
      <c r="I18" s="146"/>
      <c r="J18" s="146"/>
      <c r="K18" s="146"/>
      <c r="L18" s="146"/>
    </row>
    <row r="19" s="123" customFormat="1" ht="12.4" customHeight="1" spans="1:12">
      <c r="A19" s="132" t="s">
        <v>136</v>
      </c>
      <c r="B19" s="131"/>
      <c r="C19" s="133"/>
      <c r="D19" s="133"/>
      <c r="E19" s="133"/>
      <c r="F19" s="133"/>
      <c r="G19" s="133"/>
      <c r="H19" s="133"/>
      <c r="I19" s="146"/>
      <c r="J19" s="146"/>
      <c r="K19" s="146"/>
      <c r="L19" s="146"/>
    </row>
    <row r="20" s="123" customFormat="1" ht="12.4" customHeight="1" spans="1:12">
      <c r="A20" s="132" t="s">
        <v>137</v>
      </c>
      <c r="B20" s="131"/>
      <c r="C20" s="133"/>
      <c r="D20" s="133"/>
      <c r="E20" s="133"/>
      <c r="F20" s="133"/>
      <c r="G20" s="133"/>
      <c r="H20" s="133"/>
      <c r="I20" s="146"/>
      <c r="J20" s="146"/>
      <c r="K20" s="146"/>
      <c r="L20" s="146"/>
    </row>
    <row r="21" s="123" customFormat="1" ht="12.4" customHeight="1" spans="1:12">
      <c r="A21" s="132" t="s">
        <v>138</v>
      </c>
      <c r="B21" s="131">
        <f>SUM(C21:L21)</f>
        <v>2</v>
      </c>
      <c r="C21" s="133"/>
      <c r="D21" s="133">
        <v>2</v>
      </c>
      <c r="E21" s="133"/>
      <c r="F21" s="133"/>
      <c r="G21" s="133"/>
      <c r="H21" s="133"/>
      <c r="I21" s="146"/>
      <c r="J21" s="146"/>
      <c r="K21" s="146"/>
      <c r="L21" s="146"/>
    </row>
    <row r="22" s="123" customFormat="1" ht="12.4" customHeight="1" spans="1:12">
      <c r="A22" s="132" t="s">
        <v>139</v>
      </c>
      <c r="B22" s="131"/>
      <c r="C22" s="133"/>
      <c r="D22" s="133"/>
      <c r="E22" s="133"/>
      <c r="F22" s="133"/>
      <c r="G22" s="133"/>
      <c r="H22" s="133"/>
      <c r="I22" s="146"/>
      <c r="J22" s="146"/>
      <c r="K22" s="146"/>
      <c r="L22" s="146"/>
    </row>
    <row r="23" s="123" customFormat="1" ht="12.4" customHeight="1" spans="1:12">
      <c r="A23" s="132" t="s">
        <v>239</v>
      </c>
      <c r="B23" s="131"/>
      <c r="C23" s="133"/>
      <c r="D23" s="133"/>
      <c r="E23" s="133"/>
      <c r="F23" s="133"/>
      <c r="G23" s="133"/>
      <c r="H23" s="133"/>
      <c r="I23" s="146"/>
      <c r="J23" s="146"/>
      <c r="K23" s="146"/>
      <c r="L23" s="146"/>
    </row>
    <row r="24" s="123" customFormat="1" ht="12.4" customHeight="1" spans="1:12">
      <c r="A24" s="132" t="s">
        <v>141</v>
      </c>
      <c r="B24" s="131"/>
      <c r="C24" s="133"/>
      <c r="D24" s="133"/>
      <c r="E24" s="133"/>
      <c r="F24" s="133"/>
      <c r="G24" s="133"/>
      <c r="H24" s="133"/>
      <c r="I24" s="146"/>
      <c r="J24" s="146"/>
      <c r="K24" s="146"/>
      <c r="L24" s="146"/>
    </row>
    <row r="25" s="123" customFormat="1" ht="12.4" customHeight="1" spans="1:12">
      <c r="A25" s="132" t="s">
        <v>142</v>
      </c>
      <c r="B25" s="131">
        <f>SUM(C25:L25)</f>
        <v>8.2</v>
      </c>
      <c r="C25" s="133">
        <v>2.52</v>
      </c>
      <c r="D25" s="133">
        <v>3.4</v>
      </c>
      <c r="E25" s="133">
        <v>2.28</v>
      </c>
      <c r="F25" s="133"/>
      <c r="G25" s="133"/>
      <c r="H25" s="133"/>
      <c r="I25" s="146"/>
      <c r="J25" s="146"/>
      <c r="K25" s="146"/>
      <c r="L25" s="146"/>
    </row>
    <row r="26" s="123" customFormat="1" ht="12.4" customHeight="1" spans="1:12">
      <c r="A26" s="132" t="s">
        <v>143</v>
      </c>
      <c r="B26" s="131"/>
      <c r="C26" s="133"/>
      <c r="D26" s="133"/>
      <c r="E26" s="133"/>
      <c r="F26" s="133"/>
      <c r="G26" s="133"/>
      <c r="H26" s="133"/>
      <c r="I26" s="146"/>
      <c r="J26" s="146"/>
      <c r="K26" s="146"/>
      <c r="L26" s="146"/>
    </row>
    <row r="27" s="123" customFormat="1" ht="12.4" customHeight="1" spans="1:12">
      <c r="A27" s="132" t="s">
        <v>144</v>
      </c>
      <c r="B27" s="131">
        <f>SUM(C27:L27)</f>
        <v>283.39</v>
      </c>
      <c r="C27" s="133"/>
      <c r="D27" s="133">
        <v>127.59</v>
      </c>
      <c r="E27" s="133">
        <v>140.8</v>
      </c>
      <c r="F27" s="133"/>
      <c r="G27" s="133"/>
      <c r="H27" s="137">
        <v>15</v>
      </c>
      <c r="I27" s="146"/>
      <c r="J27" s="146"/>
      <c r="K27" s="146"/>
      <c r="L27" s="146"/>
    </row>
    <row r="28" s="123" customFormat="1" ht="12.4" customHeight="1" spans="1:12">
      <c r="A28" s="132" t="s">
        <v>145</v>
      </c>
      <c r="B28" s="131">
        <f>SUM(C28:L28)</f>
        <v>2</v>
      </c>
      <c r="C28" s="133"/>
      <c r="D28" s="133">
        <v>2</v>
      </c>
      <c r="E28" s="133"/>
      <c r="F28" s="133"/>
      <c r="G28" s="133"/>
      <c r="H28" s="133"/>
      <c r="I28" s="146"/>
      <c r="J28" s="146"/>
      <c r="K28" s="146"/>
      <c r="L28" s="146"/>
    </row>
    <row r="29" s="123" customFormat="1" ht="12.4" customHeight="1" spans="1:12">
      <c r="A29" s="132" t="s">
        <v>146</v>
      </c>
      <c r="B29" s="131">
        <f>SUM(C29:L29)</f>
        <v>1</v>
      </c>
      <c r="C29" s="133"/>
      <c r="D29" s="133">
        <v>1</v>
      </c>
      <c r="E29" s="133"/>
      <c r="F29" s="133"/>
      <c r="G29" s="133"/>
      <c r="H29" s="133"/>
      <c r="I29" s="146"/>
      <c r="J29" s="146"/>
      <c r="K29" s="146"/>
      <c r="L29" s="146"/>
    </row>
    <row r="30" s="123" customFormat="1" ht="12.4" customHeight="1" spans="1:12">
      <c r="A30" s="132" t="s">
        <v>147</v>
      </c>
      <c r="B30" s="131"/>
      <c r="C30" s="133"/>
      <c r="D30" s="133"/>
      <c r="E30" s="133"/>
      <c r="F30" s="133"/>
      <c r="G30" s="133"/>
      <c r="H30" s="133"/>
      <c r="I30" s="146"/>
      <c r="J30" s="146"/>
      <c r="K30" s="146"/>
      <c r="L30" s="146"/>
    </row>
    <row r="31" s="123" customFormat="1" ht="12.4" customHeight="1" spans="1:12">
      <c r="A31" s="132" t="s">
        <v>148</v>
      </c>
      <c r="B31" s="131">
        <f>SUM(C31:L31)</f>
        <v>1.3</v>
      </c>
      <c r="C31" s="133"/>
      <c r="D31" s="133">
        <v>1.3</v>
      </c>
      <c r="E31" s="133"/>
      <c r="F31" s="133"/>
      <c r="G31" s="133"/>
      <c r="H31" s="133"/>
      <c r="I31" s="146"/>
      <c r="J31" s="146"/>
      <c r="K31" s="146"/>
      <c r="L31" s="146"/>
    </row>
    <row r="32" s="123" customFormat="1" ht="12.4" customHeight="1" spans="1:12">
      <c r="A32" s="132" t="s">
        <v>149</v>
      </c>
      <c r="B32" s="131"/>
      <c r="C32" s="133"/>
      <c r="D32" s="133"/>
      <c r="E32" s="133"/>
      <c r="F32" s="133"/>
      <c r="G32" s="133"/>
      <c r="H32" s="133"/>
      <c r="I32" s="146"/>
      <c r="J32" s="146"/>
      <c r="K32" s="146"/>
      <c r="L32" s="146"/>
    </row>
    <row r="33" s="123" customFormat="1" ht="12.4" customHeight="1" spans="1:12">
      <c r="A33" s="138" t="s">
        <v>150</v>
      </c>
      <c r="B33" s="131">
        <f>SUM(C33:L33)</f>
        <v>2</v>
      </c>
      <c r="C33" s="133"/>
      <c r="D33" s="139">
        <f>D34</f>
        <v>1.23</v>
      </c>
      <c r="E33" s="139"/>
      <c r="F33" s="139"/>
      <c r="G33" s="139"/>
      <c r="H33" s="139">
        <f>H34</f>
        <v>0.77</v>
      </c>
      <c r="I33" s="146"/>
      <c r="J33" s="146"/>
      <c r="K33" s="146"/>
      <c r="L33" s="146"/>
    </row>
    <row r="34" s="123" customFormat="1" ht="12.4" customHeight="1" spans="1:12">
      <c r="A34" s="140" t="s">
        <v>151</v>
      </c>
      <c r="B34" s="131">
        <f>SUM(C34:L34)</f>
        <v>2</v>
      </c>
      <c r="C34" s="133"/>
      <c r="D34" s="133">
        <v>1.23</v>
      </c>
      <c r="E34" s="133"/>
      <c r="F34" s="133"/>
      <c r="G34" s="133"/>
      <c r="H34" s="137">
        <v>0.77</v>
      </c>
      <c r="I34" s="146"/>
      <c r="J34" s="146"/>
      <c r="K34" s="146"/>
      <c r="L34" s="146"/>
    </row>
    <row r="35" s="123" customFormat="1" ht="12.4" customHeight="1" spans="1:12">
      <c r="A35" s="138" t="s">
        <v>152</v>
      </c>
      <c r="B35" s="131">
        <f>SUM(C35:L35)</f>
        <v>44.27</v>
      </c>
      <c r="C35" s="129">
        <f>SUM(C36:C41)</f>
        <v>42.39</v>
      </c>
      <c r="D35" s="129">
        <f>SUM(D36:D41)</f>
        <v>1.88</v>
      </c>
      <c r="E35" s="129"/>
      <c r="F35" s="129"/>
      <c r="G35" s="129"/>
      <c r="H35" s="129"/>
      <c r="I35" s="147"/>
      <c r="J35" s="147"/>
      <c r="K35" s="147"/>
      <c r="L35" s="147"/>
    </row>
    <row r="36" ht="12.4" customHeight="1" spans="1:12">
      <c r="A36" s="141" t="s">
        <v>153</v>
      </c>
      <c r="B36" s="131">
        <f>SUM(C36:L36)</f>
        <v>44.27</v>
      </c>
      <c r="C36" s="135">
        <v>42.39</v>
      </c>
      <c r="D36" s="135">
        <v>1.88</v>
      </c>
      <c r="E36" s="129"/>
      <c r="F36" s="129"/>
      <c r="G36" s="129"/>
      <c r="H36" s="129"/>
      <c r="I36" s="147"/>
      <c r="J36" s="147"/>
      <c r="K36" s="147"/>
      <c r="L36" s="147"/>
    </row>
    <row r="37" ht="12.4" customHeight="1" spans="1:12">
      <c r="A37" s="142" t="s">
        <v>154</v>
      </c>
      <c r="B37" s="131"/>
      <c r="C37" s="133"/>
      <c r="D37" s="133"/>
      <c r="E37" s="133"/>
      <c r="F37" s="133"/>
      <c r="G37" s="135"/>
      <c r="H37" s="135"/>
      <c r="I37" s="148"/>
      <c r="J37" s="148"/>
      <c r="K37" s="148"/>
      <c r="L37" s="148"/>
    </row>
    <row r="38" ht="12.4" customHeight="1" spans="1:12">
      <c r="A38" s="141" t="s">
        <v>155</v>
      </c>
      <c r="B38" s="131"/>
      <c r="C38" s="133"/>
      <c r="D38" s="133"/>
      <c r="E38" s="133"/>
      <c r="F38" s="133"/>
      <c r="G38" s="135"/>
      <c r="H38" s="135"/>
      <c r="I38" s="148"/>
      <c r="J38" s="148"/>
      <c r="K38" s="148"/>
      <c r="L38" s="148"/>
    </row>
    <row r="39" ht="12.4" customHeight="1" spans="1:12">
      <c r="A39" s="141" t="s">
        <v>156</v>
      </c>
      <c r="B39" s="131"/>
      <c r="C39" s="133"/>
      <c r="D39" s="133"/>
      <c r="E39" s="133"/>
      <c r="F39" s="133"/>
      <c r="G39" s="135"/>
      <c r="H39" s="135"/>
      <c r="I39" s="148"/>
      <c r="J39" s="148"/>
      <c r="K39" s="148"/>
      <c r="L39" s="148"/>
    </row>
    <row r="40" ht="12.4" customHeight="1" spans="1:12">
      <c r="A40" s="141" t="s">
        <v>240</v>
      </c>
      <c r="B40" s="131"/>
      <c r="C40" s="133"/>
      <c r="D40" s="133"/>
      <c r="E40" s="133"/>
      <c r="F40" s="133"/>
      <c r="G40" s="135"/>
      <c r="H40" s="135"/>
      <c r="I40" s="148"/>
      <c r="J40" s="148"/>
      <c r="K40" s="148"/>
      <c r="L40" s="148"/>
    </row>
    <row r="41" ht="12.4" customHeight="1" spans="1:12">
      <c r="A41" s="141" t="s">
        <v>158</v>
      </c>
      <c r="B41" s="131"/>
      <c r="C41" s="133"/>
      <c r="D41" s="133"/>
      <c r="E41" s="133"/>
      <c r="F41" s="133"/>
      <c r="G41" s="135"/>
      <c r="H41" s="135"/>
      <c r="I41" s="148"/>
      <c r="J41" s="148"/>
      <c r="K41" s="148"/>
      <c r="L41" s="148"/>
    </row>
    <row r="42" ht="12.4" customHeight="1" spans="1:12">
      <c r="A42" s="138" t="s">
        <v>159</v>
      </c>
      <c r="B42" s="131">
        <f>SUM(C42:L42)</f>
        <v>683.45</v>
      </c>
      <c r="C42" s="129">
        <f>SUM(C43:C62)</f>
        <v>165.2</v>
      </c>
      <c r="D42" s="129">
        <f>SUM(D43:D62)</f>
        <v>4.42</v>
      </c>
      <c r="E42" s="129">
        <f>SUM(E43:E62)</f>
        <v>171.29</v>
      </c>
      <c r="F42" s="129"/>
      <c r="G42" s="129"/>
      <c r="H42" s="129">
        <f>SUM(H43:H62)</f>
        <v>342.54</v>
      </c>
      <c r="I42" s="147"/>
      <c r="J42" s="147"/>
      <c r="K42" s="147"/>
      <c r="L42" s="147"/>
    </row>
    <row r="43" ht="12.4" customHeight="1" spans="1:12">
      <c r="A43" s="141" t="s">
        <v>160</v>
      </c>
      <c r="B43" s="131">
        <f>SUM(C43:L43)</f>
        <v>545.43</v>
      </c>
      <c r="C43" s="133">
        <v>40.97</v>
      </c>
      <c r="D43" s="133">
        <v>0.66</v>
      </c>
      <c r="E43" s="133">
        <v>161.26</v>
      </c>
      <c r="F43" s="133"/>
      <c r="G43" s="133"/>
      <c r="H43" s="137">
        <v>342.54</v>
      </c>
      <c r="I43" s="149"/>
      <c r="J43" s="149"/>
      <c r="K43" s="148"/>
      <c r="L43" s="148"/>
    </row>
    <row r="44" ht="12.4" customHeight="1" spans="1:12">
      <c r="A44" s="141" t="s">
        <v>161</v>
      </c>
      <c r="B44" s="131"/>
      <c r="C44" s="133"/>
      <c r="D44" s="133"/>
      <c r="E44" s="133"/>
      <c r="F44" s="133"/>
      <c r="G44" s="133"/>
      <c r="H44" s="133"/>
      <c r="I44" s="149"/>
      <c r="J44" s="149"/>
      <c r="K44" s="148"/>
      <c r="L44" s="148"/>
    </row>
    <row r="45" ht="12.4" customHeight="1" spans="1:12">
      <c r="A45" s="141" t="s">
        <v>162</v>
      </c>
      <c r="B45" s="131"/>
      <c r="C45" s="133"/>
      <c r="D45" s="133"/>
      <c r="E45" s="133"/>
      <c r="F45" s="133"/>
      <c r="G45" s="133"/>
      <c r="H45" s="133"/>
      <c r="I45" s="149"/>
      <c r="J45" s="149"/>
      <c r="K45" s="148"/>
      <c r="L45" s="148"/>
    </row>
    <row r="46" ht="12.4" customHeight="1" spans="1:12">
      <c r="A46" s="141" t="s">
        <v>163</v>
      </c>
      <c r="B46" s="131">
        <f>SUM(C46:L46)</f>
        <v>117.75</v>
      </c>
      <c r="C46" s="133">
        <v>111.92</v>
      </c>
      <c r="D46" s="133">
        <v>2.3</v>
      </c>
      <c r="E46" s="133">
        <v>3.53</v>
      </c>
      <c r="F46" s="133"/>
      <c r="G46" s="133"/>
      <c r="H46" s="137"/>
      <c r="I46" s="149"/>
      <c r="J46" s="149"/>
      <c r="K46" s="148"/>
      <c r="L46" s="148"/>
    </row>
    <row r="47" ht="12.4" customHeight="1" spans="1:12">
      <c r="A47" s="141" t="s">
        <v>164</v>
      </c>
      <c r="B47" s="131"/>
      <c r="C47" s="133"/>
      <c r="D47" s="133"/>
      <c r="E47" s="133"/>
      <c r="F47" s="133"/>
      <c r="G47" s="133"/>
      <c r="H47" s="133"/>
      <c r="I47" s="149"/>
      <c r="J47" s="149"/>
      <c r="K47" s="148"/>
      <c r="L47" s="148"/>
    </row>
    <row r="48" ht="12.4" customHeight="1" spans="1:12">
      <c r="A48" s="141" t="s">
        <v>165</v>
      </c>
      <c r="B48" s="131"/>
      <c r="C48" s="133"/>
      <c r="D48" s="133"/>
      <c r="E48" s="133"/>
      <c r="F48" s="133"/>
      <c r="G48" s="133"/>
      <c r="H48" s="133"/>
      <c r="I48" s="149"/>
      <c r="J48" s="149"/>
      <c r="K48" s="148"/>
      <c r="L48" s="148"/>
    </row>
    <row r="49" ht="12.4" customHeight="1" spans="1:12">
      <c r="A49" s="141" t="s">
        <v>166</v>
      </c>
      <c r="B49" s="131">
        <f>SUM(C49:L49)</f>
        <v>6.5</v>
      </c>
      <c r="C49" s="133"/>
      <c r="D49" s="133"/>
      <c r="E49" s="133">
        <v>6.5</v>
      </c>
      <c r="F49" s="133"/>
      <c r="G49" s="133"/>
      <c r="H49" s="133"/>
      <c r="I49" s="149"/>
      <c r="J49" s="149"/>
      <c r="K49" s="148"/>
      <c r="L49" s="148"/>
    </row>
    <row r="50" ht="12.4" customHeight="1" spans="1:12">
      <c r="A50" s="141" t="s">
        <v>167</v>
      </c>
      <c r="B50" s="131">
        <f>SUM(C50:L50)</f>
        <v>0</v>
      </c>
      <c r="C50" s="133"/>
      <c r="D50" s="133"/>
      <c r="E50" s="133"/>
      <c r="F50" s="133"/>
      <c r="G50" s="133"/>
      <c r="H50" s="133"/>
      <c r="I50" s="149"/>
      <c r="J50" s="149"/>
      <c r="K50" s="148"/>
      <c r="L50" s="148"/>
    </row>
    <row r="51" ht="12.4" customHeight="1" spans="1:12">
      <c r="A51" s="141" t="s">
        <v>168</v>
      </c>
      <c r="B51" s="131"/>
      <c r="C51" s="133"/>
      <c r="D51" s="133"/>
      <c r="E51" s="133"/>
      <c r="F51" s="133"/>
      <c r="G51" s="133"/>
      <c r="H51" s="133"/>
      <c r="I51" s="149"/>
      <c r="J51" s="149"/>
      <c r="K51" s="148"/>
      <c r="L51" s="148"/>
    </row>
    <row r="52" ht="12.4" customHeight="1" spans="1:12">
      <c r="A52" s="141" t="s">
        <v>169</v>
      </c>
      <c r="B52" s="131"/>
      <c r="C52" s="133"/>
      <c r="D52" s="133"/>
      <c r="E52" s="133"/>
      <c r="F52" s="133"/>
      <c r="G52" s="133"/>
      <c r="H52" s="133"/>
      <c r="I52" s="149"/>
      <c r="J52" s="149"/>
      <c r="K52" s="148"/>
      <c r="L52" s="148"/>
    </row>
    <row r="53" ht="12.4" customHeight="1" spans="1:12">
      <c r="A53" s="141" t="s">
        <v>170</v>
      </c>
      <c r="B53" s="131"/>
      <c r="C53" s="133"/>
      <c r="D53" s="133"/>
      <c r="E53" s="133"/>
      <c r="F53" s="133"/>
      <c r="G53" s="133"/>
      <c r="H53" s="133"/>
      <c r="I53" s="149"/>
      <c r="J53" s="149"/>
      <c r="K53" s="148"/>
      <c r="L53" s="148"/>
    </row>
    <row r="54" ht="12.4" customHeight="1" spans="1:12">
      <c r="A54" s="141" t="s">
        <v>171</v>
      </c>
      <c r="B54" s="131"/>
      <c r="C54" s="133"/>
      <c r="D54" s="133"/>
      <c r="E54" s="133"/>
      <c r="F54" s="133"/>
      <c r="G54" s="133"/>
      <c r="H54" s="133"/>
      <c r="I54" s="149"/>
      <c r="J54" s="149"/>
      <c r="K54" s="148"/>
      <c r="L54" s="148"/>
    </row>
    <row r="55" ht="12.4" customHeight="1" spans="1:12">
      <c r="A55" s="141" t="s">
        <v>172</v>
      </c>
      <c r="B55" s="131"/>
      <c r="C55" s="133"/>
      <c r="D55" s="133"/>
      <c r="E55" s="133"/>
      <c r="F55" s="133"/>
      <c r="G55" s="133"/>
      <c r="H55" s="133"/>
      <c r="I55" s="149"/>
      <c r="J55" s="149"/>
      <c r="K55" s="148"/>
      <c r="L55" s="148"/>
    </row>
    <row r="56" ht="12.4" customHeight="1" spans="1:12">
      <c r="A56" s="141" t="s">
        <v>173</v>
      </c>
      <c r="B56" s="131"/>
      <c r="C56" s="133"/>
      <c r="D56" s="133"/>
      <c r="E56" s="133"/>
      <c r="F56" s="133"/>
      <c r="G56" s="133"/>
      <c r="H56" s="133"/>
      <c r="I56" s="149"/>
      <c r="J56" s="149"/>
      <c r="K56" s="148"/>
      <c r="L56" s="148"/>
    </row>
    <row r="57" ht="12.4" customHeight="1" spans="1:12">
      <c r="A57" s="141" t="s">
        <v>174</v>
      </c>
      <c r="B57" s="131"/>
      <c r="C57" s="133"/>
      <c r="D57" s="133"/>
      <c r="E57" s="133"/>
      <c r="F57" s="133"/>
      <c r="G57" s="133"/>
      <c r="H57" s="133"/>
      <c r="I57" s="149"/>
      <c r="J57" s="149"/>
      <c r="K57" s="148"/>
      <c r="L57" s="148"/>
    </row>
    <row r="58" ht="12.4" customHeight="1" spans="1:12">
      <c r="A58" s="141" t="s">
        <v>175</v>
      </c>
      <c r="B58" s="131"/>
      <c r="C58" s="133"/>
      <c r="D58" s="133"/>
      <c r="E58" s="133"/>
      <c r="F58" s="133"/>
      <c r="G58" s="133"/>
      <c r="H58" s="133"/>
      <c r="I58" s="149"/>
      <c r="J58" s="149"/>
      <c r="K58" s="148"/>
      <c r="L58" s="148"/>
    </row>
    <row r="59" ht="12.4" customHeight="1" spans="1:12">
      <c r="A59" s="141" t="s">
        <v>176</v>
      </c>
      <c r="B59" s="131"/>
      <c r="C59" s="133"/>
      <c r="D59" s="133"/>
      <c r="E59" s="133"/>
      <c r="F59" s="133"/>
      <c r="G59" s="133"/>
      <c r="H59" s="133"/>
      <c r="I59" s="149"/>
      <c r="J59" s="149"/>
      <c r="K59" s="148"/>
      <c r="L59" s="148"/>
    </row>
    <row r="60" ht="12.4" customHeight="1" spans="1:12">
      <c r="A60" s="141" t="s">
        <v>177</v>
      </c>
      <c r="B60" s="131"/>
      <c r="C60" s="135"/>
      <c r="D60" s="135"/>
      <c r="E60" s="135"/>
      <c r="F60" s="135"/>
      <c r="G60" s="135"/>
      <c r="H60" s="135"/>
      <c r="I60" s="148"/>
      <c r="J60" s="148"/>
      <c r="K60" s="148"/>
      <c r="L60" s="148"/>
    </row>
    <row r="61" ht="12.4" customHeight="1" spans="1:12">
      <c r="A61" s="141" t="s">
        <v>178</v>
      </c>
      <c r="B61" s="131">
        <f>SUM(C61:L61)</f>
        <v>11.42</v>
      </c>
      <c r="C61" s="135">
        <v>9.96</v>
      </c>
      <c r="D61" s="135">
        <v>1.46</v>
      </c>
      <c r="E61" s="135"/>
      <c r="F61" s="135"/>
      <c r="G61" s="135"/>
      <c r="H61" s="135"/>
      <c r="I61" s="148"/>
      <c r="J61" s="148"/>
      <c r="K61" s="148"/>
      <c r="L61" s="148"/>
    </row>
    <row r="62" ht="12.4" customHeight="1" spans="1:12">
      <c r="A62" s="141" t="s">
        <v>179</v>
      </c>
      <c r="B62" s="131">
        <f>SUM(C62:L62)</f>
        <v>2.35</v>
      </c>
      <c r="C62" s="133">
        <v>2.35</v>
      </c>
      <c r="D62" s="133"/>
      <c r="E62" s="133"/>
      <c r="F62" s="135"/>
      <c r="G62" s="135"/>
      <c r="H62" s="135"/>
      <c r="I62" s="148"/>
      <c r="J62" s="148"/>
      <c r="K62" s="148"/>
      <c r="L62" s="148"/>
    </row>
    <row r="63" ht="12.4" customHeight="1" spans="1:12">
      <c r="A63" s="138" t="s">
        <v>180</v>
      </c>
      <c r="B63" s="131">
        <f>SUM(C63:L63)</f>
        <v>123.41</v>
      </c>
      <c r="C63" s="139">
        <f>SUM(C64:C76)</f>
        <v>55.18</v>
      </c>
      <c r="D63" s="139">
        <f>SUM(D64:D76)</f>
        <v>67.41</v>
      </c>
      <c r="E63" s="139">
        <f>SUM(E64:E76)</f>
        <v>0.82</v>
      </c>
      <c r="F63" s="139"/>
      <c r="G63" s="139"/>
      <c r="H63" s="139"/>
      <c r="I63" s="146"/>
      <c r="J63" s="146"/>
      <c r="K63" s="146"/>
      <c r="L63" s="146"/>
    </row>
    <row r="64" ht="12.4" customHeight="1" spans="1:12">
      <c r="A64" s="141" t="s">
        <v>181</v>
      </c>
      <c r="B64" s="131"/>
      <c r="C64" s="133"/>
      <c r="D64" s="133"/>
      <c r="E64" s="133"/>
      <c r="F64" s="135"/>
      <c r="G64" s="135"/>
      <c r="H64" s="135"/>
      <c r="I64" s="148"/>
      <c r="J64" s="148"/>
      <c r="K64" s="148"/>
      <c r="L64" s="148"/>
    </row>
    <row r="65" ht="12.4" customHeight="1" spans="1:12">
      <c r="A65" s="141" t="s">
        <v>182</v>
      </c>
      <c r="B65" s="131"/>
      <c r="C65" s="133"/>
      <c r="D65" s="133"/>
      <c r="E65" s="133"/>
      <c r="F65" s="135"/>
      <c r="G65" s="135"/>
      <c r="H65" s="135"/>
      <c r="I65" s="148"/>
      <c r="J65" s="148"/>
      <c r="K65" s="148"/>
      <c r="L65" s="148"/>
    </row>
    <row r="66" ht="12.4" customHeight="1" spans="1:12">
      <c r="A66" s="141" t="s">
        <v>183</v>
      </c>
      <c r="B66" s="131"/>
      <c r="C66" s="133"/>
      <c r="D66" s="133"/>
      <c r="E66" s="133"/>
      <c r="F66" s="135"/>
      <c r="G66" s="135"/>
      <c r="H66" s="135"/>
      <c r="I66" s="148"/>
      <c r="J66" s="148"/>
      <c r="K66" s="148"/>
      <c r="L66" s="148"/>
    </row>
    <row r="67" ht="12.4" customHeight="1" spans="1:12">
      <c r="A67" s="141" t="s">
        <v>184</v>
      </c>
      <c r="B67" s="131"/>
      <c r="C67" s="133"/>
      <c r="D67" s="133"/>
      <c r="E67" s="133"/>
      <c r="F67" s="135"/>
      <c r="G67" s="135"/>
      <c r="H67" s="135"/>
      <c r="I67" s="148"/>
      <c r="J67" s="148"/>
      <c r="K67" s="148"/>
      <c r="L67" s="148"/>
    </row>
    <row r="68" ht="12.4" customHeight="1" spans="1:12">
      <c r="A68" s="141" t="s">
        <v>185</v>
      </c>
      <c r="B68" s="131"/>
      <c r="C68" s="133"/>
      <c r="D68" s="133"/>
      <c r="E68" s="133"/>
      <c r="F68" s="135"/>
      <c r="G68" s="135"/>
      <c r="H68" s="135"/>
      <c r="I68" s="148"/>
      <c r="J68" s="148"/>
      <c r="K68" s="148"/>
      <c r="L68" s="148"/>
    </row>
    <row r="69" ht="12.4" customHeight="1" spans="1:12">
      <c r="A69" s="141" t="s">
        <v>186</v>
      </c>
      <c r="B69" s="131">
        <f>SUM(C69:L69)</f>
        <v>123.41</v>
      </c>
      <c r="C69" s="133">
        <v>55.18</v>
      </c>
      <c r="D69" s="133">
        <v>67.41</v>
      </c>
      <c r="E69" s="133">
        <v>0.82</v>
      </c>
      <c r="F69" s="135"/>
      <c r="G69" s="135"/>
      <c r="H69" s="135"/>
      <c r="I69" s="148"/>
      <c r="J69" s="148"/>
      <c r="K69" s="148"/>
      <c r="L69" s="148"/>
    </row>
    <row r="70" ht="12.4" customHeight="1" spans="1:12">
      <c r="A70" s="141" t="s">
        <v>241</v>
      </c>
      <c r="B70" s="131">
        <f>SUM(C70:L70)</f>
        <v>0</v>
      </c>
      <c r="C70" s="135"/>
      <c r="D70" s="135"/>
      <c r="E70" s="135"/>
      <c r="F70" s="135"/>
      <c r="G70" s="135"/>
      <c r="H70" s="135"/>
      <c r="I70" s="148"/>
      <c r="J70" s="148"/>
      <c r="K70" s="148"/>
      <c r="L70" s="148"/>
    </row>
    <row r="71" ht="12.4" customHeight="1" spans="1:12">
      <c r="A71" s="141" t="s">
        <v>188</v>
      </c>
      <c r="B71" s="131"/>
      <c r="C71" s="135"/>
      <c r="D71" s="135"/>
      <c r="E71" s="135"/>
      <c r="F71" s="135"/>
      <c r="G71" s="135"/>
      <c r="H71" s="135"/>
      <c r="I71" s="148"/>
      <c r="J71" s="148"/>
      <c r="K71" s="148"/>
      <c r="L71" s="148"/>
    </row>
    <row r="72" ht="12.4" customHeight="1" spans="1:12">
      <c r="A72" s="141" t="s">
        <v>189</v>
      </c>
      <c r="B72" s="131"/>
      <c r="C72" s="135"/>
      <c r="D72" s="135"/>
      <c r="E72" s="135"/>
      <c r="F72" s="135"/>
      <c r="G72" s="135"/>
      <c r="H72" s="135"/>
      <c r="I72" s="148"/>
      <c r="J72" s="148"/>
      <c r="K72" s="148"/>
      <c r="L72" s="148"/>
    </row>
    <row r="73" ht="12.4" customHeight="1" spans="1:12">
      <c r="A73" s="141" t="s">
        <v>190</v>
      </c>
      <c r="B73" s="131"/>
      <c r="C73" s="135"/>
      <c r="D73" s="135"/>
      <c r="E73" s="135"/>
      <c r="F73" s="135"/>
      <c r="G73" s="135"/>
      <c r="H73" s="135"/>
      <c r="I73" s="148"/>
      <c r="J73" s="148"/>
      <c r="K73" s="148"/>
      <c r="L73" s="148"/>
    </row>
    <row r="74" ht="12.4" customHeight="1" spans="1:12">
      <c r="A74" s="141" t="s">
        <v>191</v>
      </c>
      <c r="B74" s="131"/>
      <c r="C74" s="135"/>
      <c r="D74" s="135"/>
      <c r="E74" s="135"/>
      <c r="F74" s="135"/>
      <c r="G74" s="135"/>
      <c r="H74" s="135"/>
      <c r="I74" s="148"/>
      <c r="J74" s="148"/>
      <c r="K74" s="148"/>
      <c r="L74" s="148"/>
    </row>
    <row r="75" ht="12.4" customHeight="1" spans="1:12">
      <c r="A75" s="141" t="s">
        <v>192</v>
      </c>
      <c r="B75" s="131"/>
      <c r="C75" s="135"/>
      <c r="D75" s="135"/>
      <c r="E75" s="135"/>
      <c r="F75" s="135"/>
      <c r="G75" s="135"/>
      <c r="H75" s="135"/>
      <c r="I75" s="155"/>
      <c r="J75" s="148"/>
      <c r="K75" s="148"/>
      <c r="L75" s="148"/>
    </row>
    <row r="76" ht="12.4" customHeight="1" spans="1:12">
      <c r="A76" s="141" t="s">
        <v>193</v>
      </c>
      <c r="B76" s="131"/>
      <c r="C76" s="135"/>
      <c r="D76" s="135"/>
      <c r="E76" s="135"/>
      <c r="F76" s="135"/>
      <c r="G76" s="135"/>
      <c r="H76" s="135"/>
      <c r="I76" s="155"/>
      <c r="J76" s="148"/>
      <c r="K76" s="148"/>
      <c r="L76" s="148"/>
    </row>
    <row r="77" ht="12.4" customHeight="1" spans="1:12">
      <c r="A77" s="150" t="s">
        <v>45</v>
      </c>
      <c r="B77" s="131">
        <f>SUM(C77:L77)</f>
        <v>2</v>
      </c>
      <c r="C77" s="135"/>
      <c r="D77" s="139">
        <f>SUM(D78:D78)</f>
        <v>2</v>
      </c>
      <c r="E77" s="135"/>
      <c r="F77" s="135"/>
      <c r="G77" s="135"/>
      <c r="H77" s="135"/>
      <c r="I77" s="155"/>
      <c r="J77" s="148"/>
      <c r="K77" s="148"/>
      <c r="L77" s="148"/>
    </row>
    <row r="78" ht="15.75" customHeight="1" spans="1:12">
      <c r="A78" s="151" t="s">
        <v>194</v>
      </c>
      <c r="B78" s="131">
        <f>SUM(C78:L78)</f>
        <v>2</v>
      </c>
      <c r="C78" s="135"/>
      <c r="D78" s="135">
        <v>2</v>
      </c>
      <c r="E78" s="135"/>
      <c r="F78" s="135"/>
      <c r="G78" s="135"/>
      <c r="H78" s="135"/>
      <c r="I78" s="155"/>
      <c r="J78" s="148"/>
      <c r="K78" s="148"/>
      <c r="L78" s="148"/>
    </row>
    <row r="79" ht="16.5" customHeight="1" spans="1:12">
      <c r="A79" s="138" t="s">
        <v>195</v>
      </c>
      <c r="B79" s="131">
        <f>SUM(C79:L79)</f>
        <v>320.77</v>
      </c>
      <c r="C79" s="129">
        <f>SUM(C80:C89)</f>
        <v>302.56</v>
      </c>
      <c r="D79" s="129">
        <f>SUM(D80:D89)</f>
        <v>15.49</v>
      </c>
      <c r="E79" s="129">
        <f>SUM(E80:E89)</f>
        <v>0.89</v>
      </c>
      <c r="F79" s="129"/>
      <c r="G79" s="129"/>
      <c r="H79" s="129">
        <f>SUM(H80:H89)</f>
        <v>1.83</v>
      </c>
      <c r="I79" s="156"/>
      <c r="J79" s="156"/>
      <c r="K79" s="156"/>
      <c r="L79" s="156"/>
    </row>
    <row r="80" ht="12.4" customHeight="1" spans="1:12">
      <c r="A80" s="141" t="s">
        <v>196</v>
      </c>
      <c r="B80" s="131">
        <f>SUM(C80:L80)</f>
        <v>320.77</v>
      </c>
      <c r="C80" s="135">
        <v>302.56</v>
      </c>
      <c r="D80" s="135">
        <v>15.49</v>
      </c>
      <c r="E80" s="135">
        <v>0.89</v>
      </c>
      <c r="F80" s="135"/>
      <c r="G80" s="135"/>
      <c r="H80" s="136">
        <v>1.83</v>
      </c>
      <c r="I80" s="148"/>
      <c r="J80" s="148"/>
      <c r="K80" s="148"/>
      <c r="L80" s="148"/>
    </row>
    <row r="81" ht="12.4" customHeight="1" spans="1:12">
      <c r="A81" s="141" t="s">
        <v>197</v>
      </c>
      <c r="B81" s="131"/>
      <c r="C81" s="135"/>
      <c r="D81" s="135"/>
      <c r="E81" s="135"/>
      <c r="F81" s="135"/>
      <c r="G81" s="135"/>
      <c r="H81" s="135"/>
      <c r="I81" s="148"/>
      <c r="J81" s="148"/>
      <c r="K81" s="148"/>
      <c r="L81" s="148"/>
    </row>
    <row r="82" ht="12.4" customHeight="1" spans="1:12">
      <c r="A82" s="141" t="s">
        <v>198</v>
      </c>
      <c r="B82" s="131"/>
      <c r="C82" s="134"/>
      <c r="D82" s="134"/>
      <c r="E82" s="134"/>
      <c r="F82" s="134"/>
      <c r="G82" s="134"/>
      <c r="H82" s="134"/>
      <c r="I82" s="157"/>
      <c r="J82" s="157"/>
      <c r="K82" s="157"/>
      <c r="L82" s="157"/>
    </row>
    <row r="83" ht="12.4" customHeight="1" spans="1:12">
      <c r="A83" s="141" t="s">
        <v>199</v>
      </c>
      <c r="B83" s="131"/>
      <c r="C83" s="135"/>
      <c r="D83" s="135"/>
      <c r="E83" s="135"/>
      <c r="F83" s="135"/>
      <c r="G83" s="135"/>
      <c r="H83" s="135"/>
      <c r="I83" s="148"/>
      <c r="J83" s="148"/>
      <c r="K83" s="148"/>
      <c r="L83" s="148"/>
    </row>
    <row r="84" ht="12.4" customHeight="1" spans="1:12">
      <c r="A84" s="141" t="s">
        <v>200</v>
      </c>
      <c r="B84" s="131"/>
      <c r="C84" s="135"/>
      <c r="D84" s="135"/>
      <c r="E84" s="152"/>
      <c r="F84" s="135"/>
      <c r="G84" s="135"/>
      <c r="H84" s="135"/>
      <c r="I84" s="148"/>
      <c r="J84" s="148"/>
      <c r="K84" s="148"/>
      <c r="L84" s="148"/>
    </row>
    <row r="85" ht="12.4" customHeight="1" spans="1:12">
      <c r="A85" s="141" t="s">
        <v>201</v>
      </c>
      <c r="B85" s="131"/>
      <c r="C85" s="135"/>
      <c r="D85" s="135"/>
      <c r="E85" s="135"/>
      <c r="F85" s="135"/>
      <c r="G85" s="135"/>
      <c r="H85" s="135"/>
      <c r="I85" s="148"/>
      <c r="J85" s="148"/>
      <c r="K85" s="148"/>
      <c r="L85" s="148"/>
    </row>
    <row r="86" ht="12.4" customHeight="1" spans="1:12">
      <c r="A86" s="141" t="s">
        <v>202</v>
      </c>
      <c r="B86" s="131"/>
      <c r="C86" s="135"/>
      <c r="D86" s="135"/>
      <c r="E86" s="135"/>
      <c r="F86" s="135"/>
      <c r="G86" s="135"/>
      <c r="H86" s="135"/>
      <c r="I86" s="148"/>
      <c r="J86" s="148"/>
      <c r="K86" s="148"/>
      <c r="L86" s="148"/>
    </row>
    <row r="87" ht="12.4" customHeight="1" spans="1:12">
      <c r="A87" s="141" t="s">
        <v>203</v>
      </c>
      <c r="B87" s="131"/>
      <c r="C87" s="135"/>
      <c r="D87" s="135"/>
      <c r="E87" s="135"/>
      <c r="F87" s="135"/>
      <c r="G87" s="135"/>
      <c r="H87" s="135"/>
      <c r="I87" s="148"/>
      <c r="J87" s="148"/>
      <c r="K87" s="148"/>
      <c r="L87" s="148"/>
    </row>
    <row r="88" ht="12.4" customHeight="1" spans="1:12">
      <c r="A88" s="141" t="s">
        <v>204</v>
      </c>
      <c r="B88" s="131"/>
      <c r="C88" s="135"/>
      <c r="D88" s="135"/>
      <c r="E88" s="135"/>
      <c r="F88" s="135"/>
      <c r="G88" s="135"/>
      <c r="H88" s="135"/>
      <c r="I88" s="148"/>
      <c r="J88" s="148"/>
      <c r="K88" s="148"/>
      <c r="L88" s="148"/>
    </row>
    <row r="89" ht="12.4" customHeight="1" spans="1:12">
      <c r="A89" s="141" t="s">
        <v>205</v>
      </c>
      <c r="B89" s="131"/>
      <c r="C89" s="135"/>
      <c r="D89" s="135"/>
      <c r="E89" s="135"/>
      <c r="F89" s="135"/>
      <c r="G89" s="135"/>
      <c r="H89" s="135"/>
      <c r="I89" s="148"/>
      <c r="J89" s="148"/>
      <c r="K89" s="148"/>
      <c r="L89" s="148"/>
    </row>
    <row r="90" ht="12.4" customHeight="1" spans="1:12">
      <c r="A90" s="153" t="s">
        <v>49</v>
      </c>
      <c r="B90" s="131">
        <f>SUM(C90:L90)</f>
        <v>4.1</v>
      </c>
      <c r="C90" s="135"/>
      <c r="D90" s="129">
        <v>2</v>
      </c>
      <c r="E90" s="135"/>
      <c r="F90" s="135"/>
      <c r="G90" s="135"/>
      <c r="H90" s="129">
        <v>2.1</v>
      </c>
      <c r="I90" s="148"/>
      <c r="J90" s="148"/>
      <c r="K90" s="148"/>
      <c r="L90" s="148"/>
    </row>
    <row r="91" ht="16.5" customHeight="1" spans="1:12">
      <c r="A91" s="141" t="s">
        <v>206</v>
      </c>
      <c r="B91" s="131">
        <f>SUM(C91:L91)</f>
        <v>4.1</v>
      </c>
      <c r="C91" s="135"/>
      <c r="D91" s="135">
        <v>2</v>
      </c>
      <c r="E91" s="135"/>
      <c r="F91" s="135"/>
      <c r="G91" s="135"/>
      <c r="H91" s="135">
        <v>2.1</v>
      </c>
      <c r="I91" s="148"/>
      <c r="J91" s="148"/>
      <c r="K91" s="148"/>
      <c r="L91" s="148"/>
    </row>
    <row r="92" ht="12.4" customHeight="1" spans="1:12">
      <c r="A92" s="138" t="s">
        <v>207</v>
      </c>
      <c r="B92" s="131">
        <f>SUM(C92:L92)</f>
        <v>70.79</v>
      </c>
      <c r="C92" s="129">
        <f>SUM(C93:C95)</f>
        <v>70.79</v>
      </c>
      <c r="D92" s="129"/>
      <c r="E92" s="129"/>
      <c r="F92" s="129"/>
      <c r="G92" s="129"/>
      <c r="H92" s="129"/>
      <c r="I92" s="147"/>
      <c r="J92" s="147"/>
      <c r="K92" s="147"/>
      <c r="L92" s="147"/>
    </row>
    <row r="93" ht="12.4" customHeight="1" spans="1:12">
      <c r="A93" s="141" t="s">
        <v>208</v>
      </c>
      <c r="B93" s="131"/>
      <c r="C93" s="135"/>
      <c r="D93" s="135"/>
      <c r="E93" s="135"/>
      <c r="F93" s="135"/>
      <c r="G93" s="135"/>
      <c r="H93" s="135"/>
      <c r="I93" s="148"/>
      <c r="J93" s="148"/>
      <c r="K93" s="148"/>
      <c r="L93" s="148"/>
    </row>
    <row r="94" ht="12.4" customHeight="1" spans="1:12">
      <c r="A94" s="141" t="s">
        <v>209</v>
      </c>
      <c r="B94" s="131">
        <f>SUM(C94:L94)</f>
        <v>70.79</v>
      </c>
      <c r="C94" s="135">
        <v>70.79</v>
      </c>
      <c r="D94" s="135"/>
      <c r="E94" s="135"/>
      <c r="F94" s="135"/>
      <c r="G94" s="135"/>
      <c r="H94" s="135"/>
      <c r="I94" s="148"/>
      <c r="J94" s="148"/>
      <c r="K94" s="148"/>
      <c r="L94" s="148"/>
    </row>
    <row r="95" ht="12.4" customHeight="1" spans="1:12">
      <c r="A95" s="142" t="s">
        <v>210</v>
      </c>
      <c r="B95" s="131"/>
      <c r="C95" s="135"/>
      <c r="D95" s="135"/>
      <c r="E95" s="135"/>
      <c r="F95" s="135"/>
      <c r="G95" s="135"/>
      <c r="H95" s="135"/>
      <c r="I95" s="148"/>
      <c r="J95" s="148"/>
      <c r="K95" s="148"/>
      <c r="L95" s="148"/>
    </row>
    <row r="96" ht="12.4" customHeight="1" spans="1:12">
      <c r="A96" s="154" t="s">
        <v>211</v>
      </c>
      <c r="B96" s="131"/>
      <c r="C96" s="129"/>
      <c r="D96" s="129"/>
      <c r="E96" s="129"/>
      <c r="F96" s="129"/>
      <c r="G96" s="129"/>
      <c r="H96" s="129"/>
      <c r="I96" s="147"/>
      <c r="J96" s="147"/>
      <c r="K96" s="147"/>
      <c r="L96" s="147"/>
    </row>
    <row r="97" ht="12.4" customHeight="1" spans="1:12">
      <c r="A97" s="142" t="s">
        <v>212</v>
      </c>
      <c r="B97" s="131"/>
      <c r="C97" s="135"/>
      <c r="D97" s="135"/>
      <c r="E97" s="135"/>
      <c r="F97" s="135"/>
      <c r="G97" s="135"/>
      <c r="H97" s="135"/>
      <c r="I97" s="148"/>
      <c r="J97" s="148"/>
      <c r="K97" s="148"/>
      <c r="L97" s="148"/>
    </row>
    <row r="98" ht="12.4" customHeight="1" spans="1:12">
      <c r="A98" s="142" t="s">
        <v>213</v>
      </c>
      <c r="B98" s="131"/>
      <c r="C98" s="135"/>
      <c r="D98" s="135"/>
      <c r="E98" s="135"/>
      <c r="F98" s="135"/>
      <c r="G98" s="135"/>
      <c r="H98" s="135"/>
      <c r="I98" s="148"/>
      <c r="J98" s="148"/>
      <c r="K98" s="148"/>
      <c r="L98" s="148"/>
    </row>
    <row r="99" ht="12.4" customHeight="1" spans="1:12">
      <c r="A99" s="142" t="s">
        <v>214</v>
      </c>
      <c r="B99" s="131"/>
      <c r="C99" s="135"/>
      <c r="D99" s="135"/>
      <c r="E99" s="135"/>
      <c r="F99" s="135"/>
      <c r="G99" s="135"/>
      <c r="H99" s="135"/>
      <c r="I99" s="148"/>
      <c r="J99" s="148"/>
      <c r="K99" s="148"/>
      <c r="L99" s="148"/>
    </row>
    <row r="100" ht="12.4" customHeight="1" spans="1:12">
      <c r="A100" s="142" t="s">
        <v>215</v>
      </c>
      <c r="B100" s="131"/>
      <c r="C100" s="135"/>
      <c r="D100" s="135"/>
      <c r="E100" s="135"/>
      <c r="F100" s="135"/>
      <c r="G100" s="135"/>
      <c r="H100" s="135"/>
      <c r="I100" s="148"/>
      <c r="J100" s="148"/>
      <c r="K100" s="148"/>
      <c r="L100" s="148"/>
    </row>
    <row r="101" ht="12.4" customHeight="1" spans="1:12">
      <c r="A101" s="142" t="s">
        <v>216</v>
      </c>
      <c r="B101" s="131"/>
      <c r="C101" s="135"/>
      <c r="D101" s="135"/>
      <c r="E101" s="135"/>
      <c r="F101" s="135"/>
      <c r="G101" s="135"/>
      <c r="H101" s="135"/>
      <c r="I101" s="148"/>
      <c r="J101" s="148"/>
      <c r="K101" s="148"/>
      <c r="L101" s="148"/>
    </row>
    <row r="102" ht="12.4" customHeight="1" spans="1:12">
      <c r="A102" s="142" t="s">
        <v>217</v>
      </c>
      <c r="B102" s="131"/>
      <c r="C102" s="135"/>
      <c r="D102" s="135"/>
      <c r="E102" s="135"/>
      <c r="F102" s="135"/>
      <c r="G102" s="135"/>
      <c r="H102" s="135"/>
      <c r="I102" s="148"/>
      <c r="J102" s="148"/>
      <c r="K102" s="148"/>
      <c r="L102" s="148"/>
    </row>
    <row r="103" ht="12.4" customHeight="1" spans="1:12">
      <c r="A103" s="142" t="s">
        <v>218</v>
      </c>
      <c r="B103" s="131"/>
      <c r="C103" s="135"/>
      <c r="D103" s="135"/>
      <c r="E103" s="135"/>
      <c r="F103" s="135"/>
      <c r="G103" s="135"/>
      <c r="H103" s="135"/>
      <c r="I103" s="148"/>
      <c r="J103" s="148"/>
      <c r="K103" s="148"/>
      <c r="L103" s="148"/>
    </row>
    <row r="104" ht="12.4" customHeight="1" spans="1:12">
      <c r="A104" s="142" t="s">
        <v>219</v>
      </c>
      <c r="B104" s="131"/>
      <c r="C104" s="135"/>
      <c r="D104" s="135"/>
      <c r="E104" s="135"/>
      <c r="F104" s="135"/>
      <c r="G104" s="135"/>
      <c r="H104" s="135"/>
      <c r="I104" s="148"/>
      <c r="J104" s="148"/>
      <c r="K104" s="148"/>
      <c r="L104" s="148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4" priority="1" stopIfTrue="1">
      <formula>"len($A:$A)=3"</formula>
    </cfRule>
  </conditionalFormatting>
  <pageMargins left="0.751388888888889" right="0.751388888888889" top="0.979166666666667" bottom="0.707638888888889" header="0.507638888888889" footer="0.507638888888889"/>
  <pageSetup paperSize="9" scale="90" fitToHeight="0" orientation="landscape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O10" sqref="O10"/>
    </sheetView>
  </sheetViews>
  <sheetFormatPr defaultColWidth="9" defaultRowHeight="14.25" customHeight="1"/>
  <cols>
    <col min="1" max="1" width="32.25" style="93" customWidth="1"/>
    <col min="2" max="2" width="18.25" style="93" customWidth="1"/>
    <col min="3" max="3" width="17.5" style="93" customWidth="1"/>
    <col min="4" max="6" width="16.25" style="93" customWidth="1"/>
    <col min="7" max="7" width="14.875" style="93" customWidth="1"/>
    <col min="8" max="8" width="15" style="93" customWidth="1"/>
    <col min="9" max="9" width="14.375" style="93" customWidth="1"/>
    <col min="10" max="16384" width="9" style="93"/>
  </cols>
  <sheetData>
    <row r="1" ht="24.75" customHeight="1" spans="1:9">
      <c r="A1" s="3" t="s">
        <v>242</v>
      </c>
      <c r="B1" s="94"/>
      <c r="C1" s="94"/>
      <c r="D1" s="94"/>
      <c r="E1" s="94"/>
      <c r="F1" s="94"/>
      <c r="G1" s="94"/>
      <c r="H1" s="94"/>
      <c r="I1" s="94"/>
    </row>
    <row r="2" ht="20.25" spans="1:11">
      <c r="A2" s="5" t="s">
        <v>243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9">
      <c r="A3" s="95"/>
      <c r="B3" s="96"/>
      <c r="C3" s="96"/>
      <c r="D3" s="96"/>
      <c r="E3" s="96"/>
      <c r="F3" s="96"/>
      <c r="G3" s="96"/>
      <c r="H3" s="97"/>
      <c r="I3" s="117" t="s">
        <v>17</v>
      </c>
    </row>
    <row r="4" ht="49.5" customHeight="1" spans="1:11">
      <c r="A4" s="98" t="s">
        <v>244</v>
      </c>
      <c r="B4" s="99" t="s">
        <v>245</v>
      </c>
      <c r="C4" s="100" t="s">
        <v>246</v>
      </c>
      <c r="D4" s="101" t="s">
        <v>247</v>
      </c>
      <c r="E4" s="99" t="s">
        <v>248</v>
      </c>
      <c r="F4" s="99" t="s">
        <v>249</v>
      </c>
      <c r="G4" s="102" t="s">
        <v>250</v>
      </c>
      <c r="H4" s="103" t="s">
        <v>251</v>
      </c>
      <c r="I4" s="103" t="s">
        <v>252</v>
      </c>
      <c r="J4" s="118" t="s">
        <v>253</v>
      </c>
      <c r="K4" s="118" t="s">
        <v>254</v>
      </c>
    </row>
    <row r="5" ht="26.25" customHeight="1" spans="1:11">
      <c r="A5" s="104" t="s">
        <v>255</v>
      </c>
      <c r="B5" s="105">
        <f t="shared" ref="B5:B20" si="0">SUM(C5:J5)</f>
        <v>0</v>
      </c>
      <c r="C5" s="105"/>
      <c r="D5" s="105"/>
      <c r="E5" s="105"/>
      <c r="F5" s="105"/>
      <c r="G5" s="105"/>
      <c r="H5" s="105"/>
      <c r="I5" s="105"/>
      <c r="J5" s="105">
        <f>SUM(J6:J10)</f>
        <v>0</v>
      </c>
      <c r="K5" s="105">
        <f>SUM(K6:K10)</f>
        <v>0</v>
      </c>
    </row>
    <row r="6" ht="26.25" customHeight="1" spans="1:11">
      <c r="A6" s="104" t="s">
        <v>256</v>
      </c>
      <c r="B6" s="105">
        <f t="shared" si="0"/>
        <v>0</v>
      </c>
      <c r="C6" s="105"/>
      <c r="D6" s="105"/>
      <c r="E6" s="105"/>
      <c r="F6" s="105"/>
      <c r="G6" s="106"/>
      <c r="H6" s="107"/>
      <c r="I6" s="119"/>
      <c r="J6" s="120"/>
      <c r="K6" s="120"/>
    </row>
    <row r="7" ht="26.25" customHeight="1" spans="1:11">
      <c r="A7" s="104" t="s">
        <v>257</v>
      </c>
      <c r="B7" s="105">
        <f t="shared" si="0"/>
        <v>0</v>
      </c>
      <c r="C7" s="105"/>
      <c r="D7" s="105"/>
      <c r="E7" s="105"/>
      <c r="F7" s="105"/>
      <c r="G7" s="106"/>
      <c r="H7" s="107"/>
      <c r="I7" s="119"/>
      <c r="J7" s="120"/>
      <c r="K7" s="120"/>
    </row>
    <row r="8" ht="26.25" customHeight="1" spans="1:11">
      <c r="A8" s="108" t="s">
        <v>258</v>
      </c>
      <c r="B8" s="105">
        <f t="shared" si="0"/>
        <v>0</v>
      </c>
      <c r="C8" s="105"/>
      <c r="D8" s="105"/>
      <c r="E8" s="105"/>
      <c r="F8" s="105"/>
      <c r="G8" s="105"/>
      <c r="H8" s="107"/>
      <c r="I8" s="119"/>
      <c r="J8" s="120"/>
      <c r="K8" s="120"/>
    </row>
    <row r="9" ht="26.25" customHeight="1" spans="1:11">
      <c r="A9" s="108" t="s">
        <v>259</v>
      </c>
      <c r="B9" s="105">
        <f t="shared" si="0"/>
        <v>0</v>
      </c>
      <c r="C9" s="105"/>
      <c r="D9" s="105"/>
      <c r="E9" s="105"/>
      <c r="F9" s="105"/>
      <c r="G9" s="105"/>
      <c r="H9" s="109"/>
      <c r="I9" s="119"/>
      <c r="J9" s="120"/>
      <c r="K9" s="120"/>
    </row>
    <row r="10" ht="26.25" customHeight="1" spans="1:11">
      <c r="A10" s="108" t="s">
        <v>260</v>
      </c>
      <c r="B10" s="105">
        <f t="shared" si="0"/>
        <v>0</v>
      </c>
      <c r="C10" s="105"/>
      <c r="D10" s="105"/>
      <c r="E10" s="105"/>
      <c r="F10" s="105"/>
      <c r="G10" s="105"/>
      <c r="H10" s="110"/>
      <c r="I10" s="119"/>
      <c r="J10" s="120"/>
      <c r="K10" s="120"/>
    </row>
    <row r="11" ht="26.25" customHeight="1" spans="1:11">
      <c r="A11" s="108" t="s">
        <v>261</v>
      </c>
      <c r="B11" s="105">
        <f t="shared" si="0"/>
        <v>0</v>
      </c>
      <c r="C11" s="105"/>
      <c r="D11" s="105"/>
      <c r="E11" s="105"/>
      <c r="F11" s="105"/>
      <c r="G11" s="105"/>
      <c r="I11" s="119"/>
      <c r="J11" s="120"/>
      <c r="K11" s="120"/>
    </row>
    <row r="12" ht="26.25" customHeight="1" spans="1:11">
      <c r="A12" s="108" t="s">
        <v>262</v>
      </c>
      <c r="B12" s="105">
        <f t="shared" si="0"/>
        <v>0</v>
      </c>
      <c r="C12" s="105"/>
      <c r="D12" s="105"/>
      <c r="E12" s="105"/>
      <c r="F12" s="105"/>
      <c r="G12" s="105"/>
      <c r="H12" s="105"/>
      <c r="I12" s="105"/>
      <c r="J12" s="105">
        <f>SUM(J13:J15)</f>
        <v>0</v>
      </c>
      <c r="K12" s="105">
        <f>SUM(K13:K15)</f>
        <v>0</v>
      </c>
    </row>
    <row r="13" ht="26.25" customHeight="1" spans="1:11">
      <c r="A13" s="104" t="s">
        <v>263</v>
      </c>
      <c r="B13" s="105">
        <f t="shared" si="0"/>
        <v>0</v>
      </c>
      <c r="C13" s="105"/>
      <c r="D13" s="105"/>
      <c r="E13" s="105"/>
      <c r="F13" s="105"/>
      <c r="G13" s="105"/>
      <c r="H13" s="107"/>
      <c r="I13" s="119"/>
      <c r="J13" s="120"/>
      <c r="K13" s="120"/>
    </row>
    <row r="14" ht="26.25" customHeight="1" spans="1:11">
      <c r="A14" s="104" t="s">
        <v>264</v>
      </c>
      <c r="B14" s="105">
        <f t="shared" si="0"/>
        <v>0</v>
      </c>
      <c r="C14" s="105"/>
      <c r="D14" s="105"/>
      <c r="E14" s="105"/>
      <c r="F14" s="105"/>
      <c r="G14" s="105"/>
      <c r="H14" s="111"/>
      <c r="I14" s="119"/>
      <c r="J14" s="120"/>
      <c r="K14" s="120"/>
    </row>
    <row r="15" ht="26.25" customHeight="1" spans="1:11">
      <c r="A15" s="108" t="s">
        <v>265</v>
      </c>
      <c r="B15" s="105">
        <f t="shared" si="0"/>
        <v>0</v>
      </c>
      <c r="C15" s="105"/>
      <c r="D15" s="105"/>
      <c r="E15" s="105"/>
      <c r="F15" s="105"/>
      <c r="G15" s="105"/>
      <c r="H15" s="107"/>
      <c r="I15" s="119"/>
      <c r="J15" s="120"/>
      <c r="K15" s="120"/>
    </row>
    <row r="16" ht="26.25" customHeight="1" spans="1:11">
      <c r="A16" s="108" t="s">
        <v>266</v>
      </c>
      <c r="B16" s="105">
        <f t="shared" si="0"/>
        <v>0</v>
      </c>
      <c r="C16" s="105"/>
      <c r="D16" s="105"/>
      <c r="E16" s="105"/>
      <c r="F16" s="105"/>
      <c r="G16" s="105"/>
      <c r="H16" s="112"/>
      <c r="I16" s="119"/>
      <c r="J16" s="120"/>
      <c r="K16" s="120"/>
    </row>
    <row r="17" ht="26.25" customHeight="1" spans="1:11">
      <c r="A17" s="113" t="s">
        <v>267</v>
      </c>
      <c r="B17" s="105">
        <f t="shared" si="0"/>
        <v>0</v>
      </c>
      <c r="C17" s="105"/>
      <c r="D17" s="105"/>
      <c r="E17" s="105"/>
      <c r="F17" s="105"/>
      <c r="G17" s="105"/>
      <c r="H17" s="114"/>
      <c r="I17" s="119"/>
      <c r="J17" s="120"/>
      <c r="K17" s="120"/>
    </row>
    <row r="18" ht="26.25" customHeight="1" spans="1:11">
      <c r="A18" s="108" t="s">
        <v>268</v>
      </c>
      <c r="B18" s="105">
        <f t="shared" si="0"/>
        <v>0</v>
      </c>
      <c r="C18" s="105"/>
      <c r="D18" s="105"/>
      <c r="E18" s="105"/>
      <c r="F18" s="105"/>
      <c r="G18" s="105"/>
      <c r="H18" s="115"/>
      <c r="I18" s="115"/>
      <c r="J18" s="121">
        <f>J5+J11-J12-J16-J17</f>
        <v>0</v>
      </c>
      <c r="K18" s="120"/>
    </row>
    <row r="19" ht="26.25" customHeight="1" spans="1:11">
      <c r="A19" s="108" t="s">
        <v>269</v>
      </c>
      <c r="B19" s="105">
        <f t="shared" si="0"/>
        <v>0</v>
      </c>
      <c r="C19" s="105"/>
      <c r="D19" s="105"/>
      <c r="E19" s="105"/>
      <c r="F19" s="105"/>
      <c r="G19" s="105"/>
      <c r="H19" s="107"/>
      <c r="I19" s="119"/>
      <c r="J19" s="120"/>
      <c r="K19" s="120"/>
    </row>
    <row r="20" ht="26.25" customHeight="1" spans="1:11">
      <c r="A20" s="104" t="s">
        <v>270</v>
      </c>
      <c r="B20" s="116">
        <f t="shared" si="0"/>
        <v>0</v>
      </c>
      <c r="C20" s="105"/>
      <c r="D20" s="105"/>
      <c r="E20" s="105"/>
      <c r="F20" s="105"/>
      <c r="G20" s="105"/>
      <c r="H20" s="105"/>
      <c r="I20" s="105"/>
      <c r="J20" s="121">
        <f>SUM(J18:J19)</f>
        <v>0</v>
      </c>
      <c r="K20" s="12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0"/>
  <sheetViews>
    <sheetView topLeftCell="A29" workbookViewId="0">
      <selection activeCell="D24" sqref="D24"/>
    </sheetView>
  </sheetViews>
  <sheetFormatPr defaultColWidth="9" defaultRowHeight="14.25"/>
  <cols>
    <col min="1" max="1" width="9.375" customWidth="1"/>
    <col min="2" max="2" width="49.375" customWidth="1"/>
    <col min="3" max="3" width="13.875" style="71" customWidth="1"/>
    <col min="4" max="4" width="12.125" style="71" customWidth="1"/>
    <col min="5" max="5" width="14.25" style="71" customWidth="1"/>
    <col min="6" max="6" width="11.625" style="71" customWidth="1"/>
    <col min="8" max="8" width="9.75" customWidth="1"/>
    <col min="9" max="9" width="11.125" style="71" customWidth="1"/>
    <col min="11" max="11" width="7.625" customWidth="1"/>
  </cols>
  <sheetData>
    <row r="1" ht="18" customHeight="1" spans="1:13">
      <c r="A1" s="3" t="s">
        <v>271</v>
      </c>
      <c r="B1" s="3"/>
      <c r="C1" s="72"/>
      <c r="D1" s="72"/>
      <c r="E1" s="72"/>
      <c r="F1" s="72"/>
      <c r="G1" s="3"/>
      <c r="H1" s="3"/>
      <c r="I1" s="72"/>
      <c r="J1" s="3"/>
      <c r="K1" s="3"/>
      <c r="L1" s="3"/>
      <c r="M1" s="3"/>
    </row>
    <row r="2" ht="17.25" customHeight="1" spans="1:13">
      <c r="A2" s="5" t="s">
        <v>272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.5" customHeight="1" spans="1:12">
      <c r="A3" s="73" t="s">
        <v>273</v>
      </c>
      <c r="B3" s="74"/>
      <c r="C3" s="75"/>
      <c r="D3" s="75"/>
      <c r="E3" s="75"/>
      <c r="F3" s="75"/>
      <c r="L3" t="s">
        <v>274</v>
      </c>
    </row>
    <row r="4" ht="21.75" customHeight="1" spans="1:13">
      <c r="A4" s="76" t="s">
        <v>275</v>
      </c>
      <c r="B4" s="76" t="s">
        <v>276</v>
      </c>
      <c r="C4" s="76" t="s">
        <v>277</v>
      </c>
      <c r="D4" s="76"/>
      <c r="E4" s="76"/>
      <c r="F4" s="76"/>
      <c r="G4" s="76"/>
      <c r="H4" s="76"/>
      <c r="I4" s="76"/>
      <c r="J4" s="76"/>
      <c r="K4" s="76"/>
      <c r="L4" s="76"/>
      <c r="M4" s="76"/>
    </row>
    <row r="5" ht="38.1" customHeight="1" spans="1:13">
      <c r="A5" s="76"/>
      <c r="B5" s="76"/>
      <c r="C5" s="77" t="s">
        <v>278</v>
      </c>
      <c r="D5" s="78" t="s">
        <v>228</v>
      </c>
      <c r="E5" s="78" t="s">
        <v>229</v>
      </c>
      <c r="F5" s="78" t="s">
        <v>230</v>
      </c>
      <c r="G5" s="78" t="s">
        <v>231</v>
      </c>
      <c r="H5" s="78" t="s">
        <v>232</v>
      </c>
      <c r="I5" s="78" t="s">
        <v>233</v>
      </c>
      <c r="J5" s="78" t="s">
        <v>234</v>
      </c>
      <c r="K5" s="78" t="s">
        <v>235</v>
      </c>
      <c r="L5" s="78" t="s">
        <v>236</v>
      </c>
      <c r="M5" s="78" t="s">
        <v>237</v>
      </c>
    </row>
    <row r="6" ht="23.1" customHeight="1" spans="1:13">
      <c r="A6" s="76" t="s">
        <v>238</v>
      </c>
      <c r="B6" s="76"/>
      <c r="C6" s="79">
        <f>C7+C13</f>
        <v>2210.52</v>
      </c>
      <c r="D6" s="79">
        <f>D7+D13</f>
        <v>982.19</v>
      </c>
      <c r="E6" s="79">
        <f>E7+E13</f>
        <v>299.09</v>
      </c>
      <c r="F6" s="79">
        <f>F7+F13</f>
        <v>563.7</v>
      </c>
      <c r="G6" s="79"/>
      <c r="H6" s="79"/>
      <c r="I6" s="79">
        <f>I7+I13</f>
        <v>365.54</v>
      </c>
      <c r="J6" s="79"/>
      <c r="K6" s="79"/>
      <c r="L6" s="79"/>
      <c r="M6" s="79"/>
    </row>
    <row r="7" ht="23.1" customHeight="1" spans="1:13">
      <c r="A7" s="80"/>
      <c r="B7" s="81" t="s">
        <v>279</v>
      </c>
      <c r="C7" s="79">
        <f t="shared" ref="C7:C16" si="0">SUM(D7:M7)</f>
        <v>1755.32</v>
      </c>
      <c r="D7" s="79">
        <f t="shared" ref="D7:I7" si="1">SUM(D8:D12)</f>
        <v>982.19</v>
      </c>
      <c r="E7" s="79">
        <f t="shared" si="1"/>
        <v>192.22</v>
      </c>
      <c r="F7" s="79">
        <f t="shared" si="1"/>
        <v>562.81</v>
      </c>
      <c r="G7" s="79"/>
      <c r="H7" s="79"/>
      <c r="I7" s="79">
        <f t="shared" si="1"/>
        <v>18.1</v>
      </c>
      <c r="J7" s="79"/>
      <c r="K7" s="79"/>
      <c r="L7" s="79"/>
      <c r="M7" s="79"/>
    </row>
    <row r="8" ht="23.1" customHeight="1" spans="1:13">
      <c r="A8" s="80"/>
      <c r="B8" s="82" t="s">
        <v>280</v>
      </c>
      <c r="C8" s="79">
        <f t="shared" si="0"/>
        <v>1563.1</v>
      </c>
      <c r="D8" s="83">
        <v>982.19</v>
      </c>
      <c r="E8" s="83"/>
      <c r="F8" s="83">
        <v>562.81</v>
      </c>
      <c r="G8" s="84"/>
      <c r="H8" s="84"/>
      <c r="I8" s="91">
        <v>18.1</v>
      </c>
      <c r="J8" s="84"/>
      <c r="K8" s="84"/>
      <c r="L8" s="84"/>
      <c r="M8" s="84"/>
    </row>
    <row r="9" ht="23.1" customHeight="1" spans="1:13">
      <c r="A9" s="80"/>
      <c r="B9" s="82" t="s">
        <v>281</v>
      </c>
      <c r="C9" s="79">
        <f t="shared" si="0"/>
        <v>192.04</v>
      </c>
      <c r="D9" s="83"/>
      <c r="E9" s="83">
        <v>192.04</v>
      </c>
      <c r="F9" s="83"/>
      <c r="G9" s="84"/>
      <c r="H9" s="84"/>
      <c r="I9" s="92"/>
      <c r="J9" s="84"/>
      <c r="K9" s="84"/>
      <c r="L9" s="84"/>
      <c r="M9" s="84"/>
    </row>
    <row r="10" ht="23.1" customHeight="1" spans="1:13">
      <c r="A10" s="80"/>
      <c r="B10" s="82" t="s">
        <v>282</v>
      </c>
      <c r="C10" s="79">
        <f t="shared" si="0"/>
        <v>0</v>
      </c>
      <c r="E10" s="83"/>
      <c r="F10" s="83"/>
      <c r="G10" s="84"/>
      <c r="H10" s="84"/>
      <c r="I10" s="91"/>
      <c r="J10" s="84"/>
      <c r="K10" s="84"/>
      <c r="L10" s="84"/>
      <c r="M10" s="84"/>
    </row>
    <row r="11" ht="23.1" customHeight="1" spans="1:13">
      <c r="A11" s="80"/>
      <c r="B11" s="82" t="s">
        <v>283</v>
      </c>
      <c r="C11" s="79">
        <f t="shared" si="0"/>
        <v>0.18</v>
      </c>
      <c r="D11" s="83"/>
      <c r="E11" s="83">
        <v>0.18</v>
      </c>
      <c r="F11" s="83"/>
      <c r="G11" s="84"/>
      <c r="H11" s="84"/>
      <c r="I11" s="91"/>
      <c r="J11" s="84"/>
      <c r="K11" s="84"/>
      <c r="L11" s="84"/>
      <c r="M11" s="84"/>
    </row>
    <row r="12" ht="23.1" customHeight="1" spans="1:13">
      <c r="A12" s="80"/>
      <c r="B12" s="82" t="s">
        <v>284</v>
      </c>
      <c r="C12" s="79">
        <f t="shared" si="0"/>
        <v>0</v>
      </c>
      <c r="D12" s="83"/>
      <c r="E12" s="83"/>
      <c r="F12" s="83"/>
      <c r="G12" s="84"/>
      <c r="H12" s="84"/>
      <c r="I12" s="91"/>
      <c r="J12" s="84"/>
      <c r="K12" s="84"/>
      <c r="L12" s="84"/>
      <c r="M12" s="84"/>
    </row>
    <row r="13" ht="23.1" customHeight="1" spans="1:13">
      <c r="A13" s="80"/>
      <c r="B13" s="81" t="s">
        <v>285</v>
      </c>
      <c r="C13" s="79">
        <f t="shared" si="0"/>
        <v>455.2</v>
      </c>
      <c r="D13" s="79"/>
      <c r="E13" s="79">
        <f>SUM(E14:E40)</f>
        <v>106.87</v>
      </c>
      <c r="F13" s="79">
        <f>SUM(F14:F40)</f>
        <v>0.89</v>
      </c>
      <c r="G13" s="79"/>
      <c r="H13" s="79"/>
      <c r="I13" s="79">
        <f>SUM(I14:I40)</f>
        <v>347.44</v>
      </c>
      <c r="J13" s="79"/>
      <c r="K13" s="79"/>
      <c r="L13" s="79"/>
      <c r="M13" s="79"/>
    </row>
    <row r="14" ht="23.1" customHeight="1" spans="1:13">
      <c r="A14" s="80"/>
      <c r="B14" s="82" t="s">
        <v>286</v>
      </c>
      <c r="C14" s="79">
        <f t="shared" si="0"/>
        <v>1</v>
      </c>
      <c r="D14" s="83"/>
      <c r="E14" s="83">
        <v>1</v>
      </c>
      <c r="F14" s="83"/>
      <c r="G14" s="84"/>
      <c r="H14" s="84"/>
      <c r="I14" s="91"/>
      <c r="J14" s="84"/>
      <c r="K14" s="84"/>
      <c r="L14" s="84"/>
      <c r="M14" s="84"/>
    </row>
    <row r="15" ht="23.1" customHeight="1" spans="1:13">
      <c r="A15" s="80"/>
      <c r="B15" s="82" t="s">
        <v>287</v>
      </c>
      <c r="C15" s="79">
        <f t="shared" si="0"/>
        <v>0.5</v>
      </c>
      <c r="D15" s="83"/>
      <c r="E15" s="83">
        <v>0.5</v>
      </c>
      <c r="F15" s="83"/>
      <c r="G15" s="84"/>
      <c r="H15" s="84"/>
      <c r="I15" s="91"/>
      <c r="J15" s="84"/>
      <c r="K15" s="84"/>
      <c r="L15" s="84"/>
      <c r="M15" s="84"/>
    </row>
    <row r="16" ht="23.1" customHeight="1" spans="1:13">
      <c r="A16" s="80"/>
      <c r="B16" s="85" t="s">
        <v>288</v>
      </c>
      <c r="C16" s="79">
        <f t="shared" si="0"/>
        <v>1</v>
      </c>
      <c r="D16" s="83"/>
      <c r="E16" s="83">
        <v>1</v>
      </c>
      <c r="F16" s="83"/>
      <c r="G16" s="84"/>
      <c r="H16" s="84"/>
      <c r="I16" s="91"/>
      <c r="J16" s="84"/>
      <c r="K16" s="84"/>
      <c r="L16" s="84"/>
      <c r="M16" s="84"/>
    </row>
    <row r="17" ht="23.1" customHeight="1" spans="1:13">
      <c r="A17" s="80"/>
      <c r="B17" s="82" t="s">
        <v>289</v>
      </c>
      <c r="C17" s="79">
        <f t="shared" ref="C17:C23" si="2">SUM(D17:M17)</f>
        <v>5.5</v>
      </c>
      <c r="D17" s="83"/>
      <c r="E17" s="83">
        <v>5.5</v>
      </c>
      <c r="F17" s="83"/>
      <c r="G17" s="84"/>
      <c r="H17" s="84"/>
      <c r="I17" s="92"/>
      <c r="J17" s="84"/>
      <c r="K17" s="84"/>
      <c r="L17" s="84"/>
      <c r="M17" s="84"/>
    </row>
    <row r="18" ht="23.1" customHeight="1" spans="1:13">
      <c r="A18" s="80"/>
      <c r="B18" s="82" t="s">
        <v>290</v>
      </c>
      <c r="C18" s="79">
        <f t="shared" si="2"/>
        <v>6</v>
      </c>
      <c r="D18" s="83"/>
      <c r="E18" s="83">
        <v>6</v>
      </c>
      <c r="F18" s="83"/>
      <c r="G18" s="84"/>
      <c r="H18" s="84"/>
      <c r="I18" s="92"/>
      <c r="J18" s="84"/>
      <c r="K18" s="84"/>
      <c r="L18" s="84"/>
      <c r="M18" s="84"/>
    </row>
    <row r="19" ht="23.1" customHeight="1" spans="1:13">
      <c r="A19" s="80"/>
      <c r="B19" s="82" t="s">
        <v>291</v>
      </c>
      <c r="C19" s="79">
        <f t="shared" si="2"/>
        <v>1</v>
      </c>
      <c r="D19" s="83"/>
      <c r="E19" s="83">
        <v>1</v>
      </c>
      <c r="F19" s="83"/>
      <c r="G19" s="84"/>
      <c r="H19" s="84"/>
      <c r="I19" s="92"/>
      <c r="J19" s="84"/>
      <c r="K19" s="84"/>
      <c r="L19" s="84"/>
      <c r="M19" s="84"/>
    </row>
    <row r="20" ht="23.1" customHeight="1" spans="1:13">
      <c r="A20" s="80"/>
      <c r="B20" s="82" t="s">
        <v>292</v>
      </c>
      <c r="C20" s="79">
        <f t="shared" si="2"/>
        <v>1</v>
      </c>
      <c r="D20" s="83"/>
      <c r="E20" s="83">
        <v>1</v>
      </c>
      <c r="F20" s="83"/>
      <c r="G20" s="84"/>
      <c r="H20" s="84"/>
      <c r="I20" s="92"/>
      <c r="J20" s="84"/>
      <c r="K20" s="84"/>
      <c r="L20" s="84"/>
      <c r="M20" s="84"/>
    </row>
    <row r="21" ht="23.1" customHeight="1" spans="1:13">
      <c r="A21" s="80"/>
      <c r="B21" s="82" t="s">
        <v>293</v>
      </c>
      <c r="C21" s="79">
        <f t="shared" si="2"/>
        <v>2</v>
      </c>
      <c r="D21" s="83"/>
      <c r="E21" s="83">
        <v>2</v>
      </c>
      <c r="F21" s="83"/>
      <c r="G21" s="84"/>
      <c r="H21" s="84"/>
      <c r="I21" s="92"/>
      <c r="J21" s="84"/>
      <c r="K21" s="84"/>
      <c r="L21" s="84"/>
      <c r="M21" s="84"/>
    </row>
    <row r="22" ht="23.1" customHeight="1" spans="1:13">
      <c r="A22" s="80"/>
      <c r="B22" s="82" t="s">
        <v>294</v>
      </c>
      <c r="C22" s="79">
        <f t="shared" si="2"/>
        <v>1</v>
      </c>
      <c r="D22" s="83"/>
      <c r="E22" s="83">
        <v>0.8</v>
      </c>
      <c r="F22" s="83"/>
      <c r="G22" s="84"/>
      <c r="H22" s="84"/>
      <c r="I22" s="92">
        <v>0.2</v>
      </c>
      <c r="J22" s="84"/>
      <c r="K22" s="84"/>
      <c r="L22" s="84"/>
      <c r="M22" s="84"/>
    </row>
    <row r="23" ht="23.1" customHeight="1" spans="1:13">
      <c r="A23" s="80"/>
      <c r="B23" s="82" t="s">
        <v>295</v>
      </c>
      <c r="C23" s="79">
        <f t="shared" si="2"/>
        <v>10</v>
      </c>
      <c r="D23" s="83"/>
      <c r="E23" s="83">
        <v>10</v>
      </c>
      <c r="F23" s="83"/>
      <c r="G23" s="84"/>
      <c r="H23" s="84"/>
      <c r="I23" s="92"/>
      <c r="J23" s="84"/>
      <c r="K23" s="84"/>
      <c r="L23" s="84"/>
      <c r="M23" s="84"/>
    </row>
    <row r="24" ht="23.1" customHeight="1" spans="1:13">
      <c r="A24" s="80"/>
      <c r="B24" s="82" t="s">
        <v>296</v>
      </c>
      <c r="C24" s="79">
        <f t="shared" ref="C24:C40" si="3">SUM(D24:M24)</f>
        <v>1</v>
      </c>
      <c r="D24" s="83"/>
      <c r="E24" s="83">
        <v>1</v>
      </c>
      <c r="F24" s="83"/>
      <c r="G24" s="84"/>
      <c r="H24" s="84"/>
      <c r="I24" s="92"/>
      <c r="J24" s="84"/>
      <c r="K24" s="84"/>
      <c r="L24" s="84"/>
      <c r="M24" s="84"/>
    </row>
    <row r="25" ht="23.1" customHeight="1" spans="1:13">
      <c r="A25" s="80"/>
      <c r="B25" s="82" t="s">
        <v>297</v>
      </c>
      <c r="C25" s="79">
        <f t="shared" si="3"/>
        <v>4.1</v>
      </c>
      <c r="D25" s="83"/>
      <c r="E25" s="83">
        <v>2</v>
      </c>
      <c r="F25" s="83"/>
      <c r="G25" s="84"/>
      <c r="H25" s="84"/>
      <c r="I25" s="92">
        <v>2.1</v>
      </c>
      <c r="J25" s="84"/>
      <c r="K25" s="84"/>
      <c r="L25" s="84"/>
      <c r="M25" s="84"/>
    </row>
    <row r="26" ht="23.1" customHeight="1" spans="1:13">
      <c r="A26" s="80"/>
      <c r="B26" s="82" t="s">
        <v>298</v>
      </c>
      <c r="C26" s="79">
        <f t="shared" si="3"/>
        <v>20</v>
      </c>
      <c r="D26" s="83"/>
      <c r="E26" s="83">
        <v>20</v>
      </c>
      <c r="F26" s="83"/>
      <c r="G26" s="84"/>
      <c r="H26" s="84"/>
      <c r="I26" s="92"/>
      <c r="J26" s="84"/>
      <c r="K26" s="84"/>
      <c r="L26" s="84"/>
      <c r="M26" s="84"/>
    </row>
    <row r="27" ht="23.1" customHeight="1" spans="1:13">
      <c r="A27" s="80"/>
      <c r="B27" s="82" t="s">
        <v>299</v>
      </c>
      <c r="C27" s="79">
        <f t="shared" si="3"/>
        <v>10.54</v>
      </c>
      <c r="D27" s="83"/>
      <c r="E27" s="83">
        <v>10.54</v>
      </c>
      <c r="F27" s="83"/>
      <c r="G27" s="84"/>
      <c r="H27" s="84"/>
      <c r="I27" s="92"/>
      <c r="J27" s="84"/>
      <c r="K27" s="84"/>
      <c r="L27" s="84"/>
      <c r="M27" s="84"/>
    </row>
    <row r="28" ht="23.1" customHeight="1" spans="1:13">
      <c r="A28" s="80"/>
      <c r="B28" s="82" t="s">
        <v>300</v>
      </c>
      <c r="C28" s="79">
        <f t="shared" si="3"/>
        <v>30</v>
      </c>
      <c r="D28" s="83"/>
      <c r="E28" s="83">
        <v>28.8</v>
      </c>
      <c r="F28" s="83"/>
      <c r="G28" s="84"/>
      <c r="H28" s="84"/>
      <c r="I28" s="92">
        <v>1.2</v>
      </c>
      <c r="J28" s="84"/>
      <c r="K28" s="84"/>
      <c r="L28" s="84"/>
      <c r="M28" s="84"/>
    </row>
    <row r="29" ht="23.1" customHeight="1" spans="1:13">
      <c r="A29" s="80"/>
      <c r="B29" s="82" t="s">
        <v>301</v>
      </c>
      <c r="C29" s="79">
        <f t="shared" si="3"/>
        <v>1</v>
      </c>
      <c r="D29" s="83"/>
      <c r="E29" s="83">
        <v>1</v>
      </c>
      <c r="F29" s="83"/>
      <c r="G29" s="84"/>
      <c r="H29" s="84"/>
      <c r="I29" s="92"/>
      <c r="J29" s="84"/>
      <c r="K29" s="84"/>
      <c r="L29" s="84"/>
      <c r="M29" s="84"/>
    </row>
    <row r="30" ht="23.1" customHeight="1" spans="1:13">
      <c r="A30" s="80"/>
      <c r="B30" s="82" t="s">
        <v>302</v>
      </c>
      <c r="C30" s="79">
        <f t="shared" si="3"/>
        <v>0.8</v>
      </c>
      <c r="D30" s="83"/>
      <c r="E30" s="83">
        <v>0.2</v>
      </c>
      <c r="F30" s="83"/>
      <c r="G30" s="84"/>
      <c r="H30" s="84"/>
      <c r="I30" s="92">
        <v>0.6</v>
      </c>
      <c r="J30" s="84"/>
      <c r="K30" s="84"/>
      <c r="L30" s="84"/>
      <c r="M30" s="84"/>
    </row>
    <row r="31" ht="23.1" customHeight="1" spans="1:13">
      <c r="A31" s="80"/>
      <c r="B31" s="82" t="s">
        <v>303</v>
      </c>
      <c r="C31" s="79">
        <f t="shared" si="3"/>
        <v>2</v>
      </c>
      <c r="D31" s="83"/>
      <c r="E31" s="83">
        <v>1.5</v>
      </c>
      <c r="F31" s="83"/>
      <c r="G31" s="84"/>
      <c r="H31" s="84"/>
      <c r="I31" s="92">
        <v>0.5</v>
      </c>
      <c r="J31" s="84"/>
      <c r="K31" s="84"/>
      <c r="L31" s="84"/>
      <c r="M31" s="84"/>
    </row>
    <row r="32" ht="23.1" customHeight="1" spans="1:13">
      <c r="A32" s="80"/>
      <c r="B32" s="86" t="s">
        <v>304</v>
      </c>
      <c r="C32" s="79">
        <f t="shared" si="3"/>
        <v>0.53</v>
      </c>
      <c r="D32" s="83"/>
      <c r="E32" s="83">
        <v>0.3</v>
      </c>
      <c r="F32" s="83"/>
      <c r="G32" s="84"/>
      <c r="H32" s="84"/>
      <c r="I32" s="92">
        <v>0.23</v>
      </c>
      <c r="J32" s="84"/>
      <c r="K32" s="84"/>
      <c r="L32" s="84"/>
      <c r="M32" s="84"/>
    </row>
    <row r="33" ht="23.1" customHeight="1" spans="1:13">
      <c r="A33" s="80"/>
      <c r="B33" s="87" t="s">
        <v>305</v>
      </c>
      <c r="C33" s="79">
        <f t="shared" si="3"/>
        <v>0.89</v>
      </c>
      <c r="D33" s="83"/>
      <c r="E33" s="83"/>
      <c r="F33" s="83">
        <v>0.89</v>
      </c>
      <c r="G33" s="84"/>
      <c r="H33" s="84"/>
      <c r="I33" s="92"/>
      <c r="J33" s="84"/>
      <c r="K33" s="84"/>
      <c r="L33" s="84"/>
      <c r="M33" s="84"/>
    </row>
    <row r="34" ht="23.1" customHeight="1" spans="1:13">
      <c r="A34" s="80"/>
      <c r="B34" s="82" t="s">
        <v>306</v>
      </c>
      <c r="C34" s="79">
        <f t="shared" si="3"/>
        <v>2</v>
      </c>
      <c r="D34" s="83"/>
      <c r="E34" s="83">
        <v>1.23</v>
      </c>
      <c r="F34" s="83"/>
      <c r="G34" s="84"/>
      <c r="H34" s="84"/>
      <c r="I34" s="92">
        <v>0.77</v>
      </c>
      <c r="J34" s="84"/>
      <c r="K34" s="84"/>
      <c r="L34" s="84"/>
      <c r="M34" s="84"/>
    </row>
    <row r="35" ht="23.1" customHeight="1" spans="1:13">
      <c r="A35" s="80"/>
      <c r="B35" s="82" t="s">
        <v>307</v>
      </c>
      <c r="C35" s="79">
        <f t="shared" si="3"/>
        <v>2</v>
      </c>
      <c r="D35" s="83"/>
      <c r="E35" s="83">
        <v>1.5</v>
      </c>
      <c r="F35" s="83"/>
      <c r="G35" s="84"/>
      <c r="H35" s="84"/>
      <c r="I35" s="92">
        <v>0.5</v>
      </c>
      <c r="J35" s="84"/>
      <c r="K35" s="84"/>
      <c r="L35" s="84"/>
      <c r="M35" s="84"/>
    </row>
    <row r="36" ht="36" customHeight="1" spans="1:13">
      <c r="A36" s="80"/>
      <c r="B36" s="88" t="s">
        <v>308</v>
      </c>
      <c r="C36" s="79">
        <f t="shared" si="3"/>
        <v>2</v>
      </c>
      <c r="D36" s="83"/>
      <c r="E36" s="83">
        <v>2</v>
      </c>
      <c r="F36" s="83"/>
      <c r="G36" s="89"/>
      <c r="H36" s="89"/>
      <c r="I36" s="92"/>
      <c r="J36" s="84"/>
      <c r="K36" s="84"/>
      <c r="L36" s="84"/>
      <c r="M36" s="84"/>
    </row>
    <row r="37" ht="23.1" customHeight="1" spans="1:13">
      <c r="A37" s="80"/>
      <c r="B37" s="82" t="s">
        <v>309</v>
      </c>
      <c r="C37" s="79">
        <f t="shared" si="3"/>
        <v>341.34</v>
      </c>
      <c r="D37" s="83"/>
      <c r="E37" s="83"/>
      <c r="F37" s="83"/>
      <c r="G37" s="89"/>
      <c r="H37" s="89"/>
      <c r="I37" s="92">
        <v>341.34</v>
      </c>
      <c r="J37" s="84"/>
      <c r="K37" s="84"/>
      <c r="L37" s="84"/>
      <c r="M37" s="84"/>
    </row>
    <row r="38" ht="25.5" customHeight="1" spans="1:13">
      <c r="A38" s="84"/>
      <c r="B38" s="89" t="s">
        <v>310</v>
      </c>
      <c r="C38" s="79">
        <f t="shared" si="3"/>
        <v>2</v>
      </c>
      <c r="D38" s="90"/>
      <c r="E38" s="90">
        <v>2</v>
      </c>
      <c r="F38" s="90"/>
      <c r="G38" s="89"/>
      <c r="H38" s="89"/>
      <c r="I38" s="90"/>
      <c r="J38" s="84"/>
      <c r="K38" s="84"/>
      <c r="L38" s="84"/>
      <c r="M38" s="84"/>
    </row>
    <row r="39" ht="30.75" customHeight="1" spans="1:13">
      <c r="A39" s="84"/>
      <c r="B39" s="89" t="s">
        <v>311</v>
      </c>
      <c r="C39" s="79">
        <f t="shared" si="3"/>
        <v>1</v>
      </c>
      <c r="D39" s="90"/>
      <c r="E39" s="90">
        <v>1</v>
      </c>
      <c r="F39" s="90"/>
      <c r="G39" s="89"/>
      <c r="H39" s="89"/>
      <c r="I39" s="90"/>
      <c r="J39" s="84"/>
      <c r="K39" s="84"/>
      <c r="L39" s="84"/>
      <c r="M39" s="84"/>
    </row>
    <row r="40" ht="27" customHeight="1" spans="1:13">
      <c r="A40" s="84"/>
      <c r="B40" s="89" t="s">
        <v>312</v>
      </c>
      <c r="C40" s="79">
        <f t="shared" si="3"/>
        <v>5</v>
      </c>
      <c r="D40" s="90"/>
      <c r="E40" s="90">
        <v>5</v>
      </c>
      <c r="F40" s="90"/>
      <c r="G40" s="89"/>
      <c r="H40" s="89"/>
      <c r="I40" s="90"/>
      <c r="J40" s="84"/>
      <c r="K40" s="84"/>
      <c r="L40" s="84"/>
      <c r="M40" s="84"/>
    </row>
  </sheetData>
  <mergeCells count="6">
    <mergeCell ref="A2:M2"/>
    <mergeCell ref="A3:F3"/>
    <mergeCell ref="C4:M4"/>
    <mergeCell ref="A6:B6"/>
    <mergeCell ref="A4:A5"/>
    <mergeCell ref="B4:B5"/>
  </mergeCells>
  <pageMargins left="0.751388888888889" right="0.751388888888889" top="0.786805555555556" bottom="0.590277777777778" header="0.507638888888889" footer="0.507638888888889"/>
  <pageSetup paperSize="9" scale="6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H35" sqref="H35"/>
    </sheetView>
  </sheetViews>
  <sheetFormatPr defaultColWidth="9" defaultRowHeight="14.25" outlineLevelCol="7"/>
  <cols>
    <col min="1" max="1" width="40.625" style="39" customWidth="1"/>
    <col min="2" max="3" width="9" style="40"/>
    <col min="4" max="4" width="12.625" style="40" customWidth="1"/>
    <col min="5" max="5" width="37.5" style="40" customWidth="1"/>
    <col min="6" max="7" width="9" style="40"/>
    <col min="8" max="8" width="12.75" style="40" customWidth="1"/>
    <col min="9" max="16384" width="9" style="40"/>
  </cols>
  <sheetData>
    <row r="1" ht="17.1" customHeight="1" spans="1:1">
      <c r="A1" s="3" t="s">
        <v>313</v>
      </c>
    </row>
    <row r="2" ht="59.25" customHeight="1" spans="1:8">
      <c r="A2" s="5" t="s">
        <v>314</v>
      </c>
      <c r="B2" s="5"/>
      <c r="C2" s="5"/>
      <c r="D2" s="5"/>
      <c r="E2" s="5"/>
      <c r="F2" s="5"/>
      <c r="G2" s="5"/>
      <c r="H2" s="5"/>
    </row>
    <row r="3" ht="15.95" customHeight="1" spans="1:8">
      <c r="A3" s="41"/>
      <c r="B3" s="42"/>
      <c r="C3" s="42"/>
      <c r="D3" s="42"/>
      <c r="E3" s="42"/>
      <c r="F3" s="42"/>
      <c r="G3" s="43"/>
      <c r="H3" s="44" t="s">
        <v>17</v>
      </c>
    </row>
    <row r="4" s="36" customFormat="1" ht="24.95" customHeight="1" spans="1:8">
      <c r="A4" s="45" t="s">
        <v>18</v>
      </c>
      <c r="B4" s="16" t="s">
        <v>19</v>
      </c>
      <c r="C4" s="46" t="s">
        <v>20</v>
      </c>
      <c r="D4" s="46"/>
      <c r="E4" s="47" t="s">
        <v>21</v>
      </c>
      <c r="F4" s="16" t="s">
        <v>19</v>
      </c>
      <c r="G4" s="46" t="s">
        <v>20</v>
      </c>
      <c r="H4" s="46"/>
    </row>
    <row r="5" ht="24.95" customHeight="1" spans="1:8">
      <c r="A5" s="48"/>
      <c r="B5" s="16"/>
      <c r="C5" s="16" t="s">
        <v>22</v>
      </c>
      <c r="D5" s="16" t="s">
        <v>23</v>
      </c>
      <c r="E5" s="49"/>
      <c r="F5" s="16"/>
      <c r="G5" s="16" t="s">
        <v>22</v>
      </c>
      <c r="H5" s="16" t="s">
        <v>23</v>
      </c>
    </row>
    <row r="6" s="37" customFormat="1" ht="21" customHeight="1" spans="1:8">
      <c r="A6" s="50" t="s">
        <v>315</v>
      </c>
      <c r="B6" s="51"/>
      <c r="C6" s="51"/>
      <c r="D6" s="18" t="str">
        <f>IF(OR(VALUE(C6)=0,ISERROR(C6/B6-1)),"",C6/B6-1)</f>
        <v/>
      </c>
      <c r="E6" s="52" t="s">
        <v>316</v>
      </c>
      <c r="F6" s="51"/>
      <c r="G6" s="51"/>
      <c r="H6" s="18" t="str">
        <f t="shared" ref="H6:H15" si="0">IF(OR(VALUE(G6)=0,ISERROR(G6/F6-1)),"",G6/F6-1)</f>
        <v/>
      </c>
    </row>
    <row r="7" s="37" customFormat="1" ht="21" customHeight="1" spans="1:8">
      <c r="A7" s="50" t="s">
        <v>317</v>
      </c>
      <c r="B7" s="51"/>
      <c r="C7" s="51"/>
      <c r="D7" s="18" t="str">
        <f>IF(OR(VALUE(C7)=0,ISERROR(C7/B7-1)),"",C7/B7-1)</f>
        <v/>
      </c>
      <c r="E7" s="52" t="s">
        <v>318</v>
      </c>
      <c r="F7" s="51"/>
      <c r="G7" s="51"/>
      <c r="H7" s="18" t="str">
        <f t="shared" si="0"/>
        <v/>
      </c>
    </row>
    <row r="8" s="37" customFormat="1" ht="21" customHeight="1" spans="1:8">
      <c r="A8" s="50" t="s">
        <v>319</v>
      </c>
      <c r="B8" s="51"/>
      <c r="C8" s="51"/>
      <c r="D8" s="18" t="str">
        <f>IF(OR(VALUE(C8)=0,ISERROR(C8/B8-1)),"",C8/B8-1)</f>
        <v/>
      </c>
      <c r="E8" s="52" t="s">
        <v>320</v>
      </c>
      <c r="F8" s="51"/>
      <c r="G8" s="51"/>
      <c r="H8" s="18" t="str">
        <f t="shared" si="0"/>
        <v/>
      </c>
    </row>
    <row r="9" s="37" customFormat="1" ht="21" customHeight="1" spans="1:8">
      <c r="A9" s="50" t="s">
        <v>321</v>
      </c>
      <c r="B9" s="51"/>
      <c r="C9" s="51"/>
      <c r="D9" s="18" t="str">
        <f>IF(OR(VALUE(C9)=0,ISERROR(C9/B9-1)),"",C9/B9-1)</f>
        <v/>
      </c>
      <c r="E9" s="53" t="s">
        <v>322</v>
      </c>
      <c r="F9" s="51"/>
      <c r="G9" s="51"/>
      <c r="H9" s="18" t="str">
        <f t="shared" si="0"/>
        <v/>
      </c>
    </row>
    <row r="10" s="37" customFormat="1" ht="21" customHeight="1" spans="1:8">
      <c r="A10" s="50" t="s">
        <v>323</v>
      </c>
      <c r="B10" s="51"/>
      <c r="C10" s="51"/>
      <c r="D10" s="18"/>
      <c r="E10" s="53" t="s">
        <v>324</v>
      </c>
      <c r="F10" s="51"/>
      <c r="G10" s="51"/>
      <c r="H10" s="18" t="str">
        <f t="shared" si="0"/>
        <v/>
      </c>
    </row>
    <row r="11" s="37" customFormat="1" ht="21" customHeight="1" spans="1:8">
      <c r="A11" s="50" t="s">
        <v>325</v>
      </c>
      <c r="B11" s="51"/>
      <c r="C11" s="51"/>
      <c r="D11" s="18" t="str">
        <f>IF(OR(VALUE(C11)=0,ISERROR(C11/B11-1)),"",C11/B11-1)</f>
        <v/>
      </c>
      <c r="E11" s="54" t="s">
        <v>326</v>
      </c>
      <c r="F11" s="51"/>
      <c r="G11" s="51"/>
      <c r="H11" s="18" t="str">
        <f t="shared" si="0"/>
        <v/>
      </c>
    </row>
    <row r="12" s="37" customFormat="1" ht="21" customHeight="1" spans="1:8">
      <c r="A12" s="55" t="s">
        <v>327</v>
      </c>
      <c r="B12" s="51"/>
      <c r="C12" s="51"/>
      <c r="D12" s="18" t="str">
        <f>IF(OR(VALUE(C12)=0,ISERROR(C12/B12-1)),"",C12/B12-1)</f>
        <v/>
      </c>
      <c r="E12" s="53" t="s">
        <v>328</v>
      </c>
      <c r="F12" s="56"/>
      <c r="G12" s="56"/>
      <c r="H12" s="18" t="str">
        <f t="shared" si="0"/>
        <v/>
      </c>
    </row>
    <row r="13" s="37" customFormat="1" ht="28.5" spans="1:8">
      <c r="A13" s="50" t="s">
        <v>329</v>
      </c>
      <c r="B13" s="51"/>
      <c r="C13" s="51"/>
      <c r="D13" s="18" t="str">
        <f>IF(OR(VALUE(C13)=0,ISERROR(C13/B13-1)),"",C13/B13-1)</f>
        <v/>
      </c>
      <c r="E13" s="53" t="s">
        <v>330</v>
      </c>
      <c r="F13" s="51"/>
      <c r="G13" s="51"/>
      <c r="H13" s="18" t="str">
        <f t="shared" si="0"/>
        <v/>
      </c>
    </row>
    <row r="14" s="37" customFormat="1" ht="21" customHeight="1" spans="1:8">
      <c r="A14" s="50" t="s">
        <v>331</v>
      </c>
      <c r="B14" s="51"/>
      <c r="C14" s="51"/>
      <c r="D14" s="18" t="str">
        <f>IF(OR(VALUE(C14)=0,ISERROR(C14/B14-1)),"",C14/B14-1)</f>
        <v/>
      </c>
      <c r="E14" s="53" t="s">
        <v>332</v>
      </c>
      <c r="F14" s="51"/>
      <c r="G14" s="51"/>
      <c r="H14" s="18" t="str">
        <f t="shared" si="0"/>
        <v/>
      </c>
    </row>
    <row r="15" s="37" customFormat="1" ht="21" customHeight="1" spans="1:8">
      <c r="A15" s="50"/>
      <c r="B15" s="51"/>
      <c r="C15" s="51"/>
      <c r="D15" s="18" t="str">
        <f>IF(OR(VALUE(C15)=0,ISERROR(C15/B15-1)),"",C15/B15-1)</f>
        <v/>
      </c>
      <c r="E15" s="53" t="s">
        <v>333</v>
      </c>
      <c r="F15" s="51"/>
      <c r="G15" s="51"/>
      <c r="H15" s="18" t="str">
        <f t="shared" si="0"/>
        <v/>
      </c>
    </row>
    <row r="16" s="37" customFormat="1" ht="21" customHeight="1" spans="1:8">
      <c r="A16" s="57"/>
      <c r="B16" s="51"/>
      <c r="C16" s="51"/>
      <c r="D16" s="18"/>
      <c r="E16" s="53" t="s">
        <v>334</v>
      </c>
      <c r="F16" s="51"/>
      <c r="G16" s="51"/>
      <c r="H16" s="18"/>
    </row>
    <row r="17" s="37" customFormat="1" ht="21" customHeight="1" spans="1:8">
      <c r="A17" s="58" t="s">
        <v>74</v>
      </c>
      <c r="B17" s="59">
        <f t="shared" ref="B17:G17" si="1">SUM(B6:B16)</f>
        <v>0</v>
      </c>
      <c r="C17" s="59">
        <f t="shared" si="1"/>
        <v>0</v>
      </c>
      <c r="D17" s="31" t="str">
        <f t="shared" ref="D17:D25" si="2">IF(OR(VALUE(C17)=0,ISERROR(C17/B17-1)),"",C17/B17-1)</f>
        <v/>
      </c>
      <c r="E17" s="60" t="s">
        <v>75</v>
      </c>
      <c r="F17" s="59">
        <f t="shared" si="1"/>
        <v>0</v>
      </c>
      <c r="G17" s="59">
        <f t="shared" si="1"/>
        <v>0</v>
      </c>
      <c r="H17" s="18" t="str">
        <f t="shared" ref="H17:H25" si="3">IF(OR(VALUE(G17)=0,ISERROR(G17/F17-1)),"",G17/F17-1)</f>
        <v/>
      </c>
    </row>
    <row r="18" s="37" customFormat="1" ht="21" customHeight="1" spans="1:8">
      <c r="A18" s="58"/>
      <c r="B18" s="61"/>
      <c r="C18" s="61"/>
      <c r="D18" s="31"/>
      <c r="E18" s="60"/>
      <c r="F18" s="61"/>
      <c r="G18" s="61"/>
      <c r="H18" s="18"/>
    </row>
    <row r="19" s="37" customFormat="1" ht="21" customHeight="1" spans="1:8">
      <c r="A19" s="62" t="s">
        <v>335</v>
      </c>
      <c r="B19" s="61">
        <f t="shared" ref="B19:G19" si="4">SUM(B20:B24)</f>
        <v>0</v>
      </c>
      <c r="C19" s="61">
        <f t="shared" si="4"/>
        <v>0</v>
      </c>
      <c r="D19" s="31" t="str">
        <f t="shared" si="2"/>
        <v/>
      </c>
      <c r="E19" s="63" t="s">
        <v>336</v>
      </c>
      <c r="F19" s="61">
        <f t="shared" si="4"/>
        <v>0</v>
      </c>
      <c r="G19" s="61">
        <f t="shared" si="4"/>
        <v>0</v>
      </c>
      <c r="H19" s="18" t="str">
        <f t="shared" si="3"/>
        <v/>
      </c>
    </row>
    <row r="20" s="38" customFormat="1" ht="21" customHeight="1" spans="1:8">
      <c r="A20" s="57" t="s">
        <v>337</v>
      </c>
      <c r="B20" s="64"/>
      <c r="C20" s="64"/>
      <c r="D20" s="31" t="str">
        <f t="shared" si="2"/>
        <v/>
      </c>
      <c r="E20" s="65" t="s">
        <v>338</v>
      </c>
      <c r="F20" s="66"/>
      <c r="G20" s="66"/>
      <c r="H20" s="18" t="str">
        <f t="shared" si="3"/>
        <v/>
      </c>
    </row>
    <row r="21" s="37" customFormat="1" ht="21" customHeight="1" spans="1:8">
      <c r="A21" s="57" t="s">
        <v>113</v>
      </c>
      <c r="B21" s="51"/>
      <c r="C21" s="51"/>
      <c r="D21" s="31" t="str">
        <f t="shared" si="2"/>
        <v/>
      </c>
      <c r="E21" s="65" t="s">
        <v>339</v>
      </c>
      <c r="F21" s="64"/>
      <c r="G21" s="64"/>
      <c r="H21" s="18" t="str">
        <f t="shared" si="3"/>
        <v/>
      </c>
    </row>
    <row r="22" s="37" customFormat="1" ht="21" customHeight="1" spans="1:8">
      <c r="A22" s="57" t="s">
        <v>115</v>
      </c>
      <c r="B22" s="51"/>
      <c r="C22" s="51"/>
      <c r="D22" s="31" t="str">
        <f t="shared" si="2"/>
        <v/>
      </c>
      <c r="E22" s="65" t="s">
        <v>106</v>
      </c>
      <c r="F22" s="66"/>
      <c r="G22" s="66"/>
      <c r="H22" s="18" t="str">
        <f t="shared" si="3"/>
        <v/>
      </c>
    </row>
    <row r="23" s="37" customFormat="1" ht="21" customHeight="1" spans="1:8">
      <c r="A23" s="50" t="s">
        <v>340</v>
      </c>
      <c r="B23" s="66"/>
      <c r="C23" s="66"/>
      <c r="D23" s="31" t="str">
        <f t="shared" si="2"/>
        <v/>
      </c>
      <c r="E23" s="67" t="s">
        <v>341</v>
      </c>
      <c r="F23" s="66"/>
      <c r="G23" s="66"/>
      <c r="H23" s="18" t="str">
        <f t="shared" si="3"/>
        <v/>
      </c>
    </row>
    <row r="24" s="37" customFormat="1" ht="21" customHeight="1" spans="1:8">
      <c r="A24" s="57" t="s">
        <v>71</v>
      </c>
      <c r="B24" s="51"/>
      <c r="C24" s="51"/>
      <c r="D24" s="31" t="str">
        <f t="shared" si="2"/>
        <v/>
      </c>
      <c r="E24" s="65" t="s">
        <v>71</v>
      </c>
      <c r="F24" s="66"/>
      <c r="G24" s="66"/>
      <c r="H24" s="18" t="str">
        <f t="shared" si="3"/>
        <v/>
      </c>
    </row>
    <row r="25" s="37" customFormat="1" ht="21" customHeight="1" spans="1:8">
      <c r="A25" s="58" t="s">
        <v>118</v>
      </c>
      <c r="B25" s="61">
        <f>SUM(B17,B19)</f>
        <v>0</v>
      </c>
      <c r="C25" s="61">
        <f>SUM(C17,C19)</f>
        <v>0</v>
      </c>
      <c r="D25" s="31" t="str">
        <f t="shared" si="2"/>
        <v/>
      </c>
      <c r="E25" s="60" t="s">
        <v>119</v>
      </c>
      <c r="F25" s="61">
        <f>SUM(F17,F19)</f>
        <v>0</v>
      </c>
      <c r="G25" s="61"/>
      <c r="H25" s="18" t="str">
        <f t="shared" si="3"/>
        <v/>
      </c>
    </row>
    <row r="26" s="37" customFormat="1" ht="21" customHeight="1" spans="1:8">
      <c r="A26" s="39"/>
      <c r="B26" s="40"/>
      <c r="C26" s="40"/>
      <c r="D26" s="40"/>
      <c r="E26" s="40"/>
      <c r="F26" s="40"/>
      <c r="G26" s="40"/>
      <c r="H26" s="40"/>
    </row>
    <row r="27" s="37" customFormat="1" ht="21" customHeight="1" spans="1:8">
      <c r="A27" s="39"/>
      <c r="B27" s="40"/>
      <c r="C27" s="40"/>
      <c r="D27" s="40"/>
      <c r="E27" s="40"/>
      <c r="F27" s="40"/>
      <c r="G27" s="40"/>
      <c r="H27" s="40"/>
    </row>
    <row r="28" s="37" customFormat="1" ht="21" customHeight="1" spans="1:8">
      <c r="A28" s="39"/>
      <c r="B28" s="40"/>
      <c r="C28" s="40"/>
      <c r="D28" s="40"/>
      <c r="E28" s="40"/>
      <c r="F28" s="40"/>
      <c r="G28" s="40"/>
      <c r="H28" s="40"/>
    </row>
    <row r="48" spans="1:8">
      <c r="A48" s="68"/>
      <c r="B48" s="69"/>
      <c r="C48" s="69"/>
      <c r="D48" s="69"/>
      <c r="E48" s="69"/>
      <c r="F48" s="69"/>
      <c r="G48" s="69"/>
      <c r="H48" s="69"/>
    </row>
    <row r="49" spans="1:8">
      <c r="A49" s="58" t="s">
        <v>118</v>
      </c>
      <c r="B49" s="70">
        <f t="shared" ref="B49:G49" si="5">SUM(B17:B19)</f>
        <v>0</v>
      </c>
      <c r="C49" s="70">
        <f t="shared" si="5"/>
        <v>0</v>
      </c>
      <c r="D49" s="31" t="str">
        <f>IF(OR(VALUE(C49)=0,ISERROR(C49/B49-1)),"",C49/B49-1)</f>
        <v/>
      </c>
      <c r="E49" s="60" t="s">
        <v>119</v>
      </c>
      <c r="F49" s="70">
        <f t="shared" si="5"/>
        <v>0</v>
      </c>
      <c r="G49" s="70">
        <f t="shared" si="5"/>
        <v>0</v>
      </c>
      <c r="H49" s="31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9 E23:E32">
    <cfRule type="expression" dxfId="5" priority="2" stopIfTrue="1">
      <formula>"len($A:$A)=3"</formula>
    </cfRule>
    <cfRule type="expression" dxfId="6" priority="4" stopIfTrue="1">
      <formula>"len($A:$A)=3"</formula>
    </cfRule>
  </conditionalFormatting>
  <conditionalFormatting sqref="D6:D29 D49 H49 H6:H29">
    <cfRule type="cellIs" dxfId="7" priority="5" stopIfTrue="1" operator="lessThan">
      <formula>0</formula>
    </cfRule>
  </conditionalFormatting>
  <conditionalFormatting sqref="D6:D29 H6:H29">
    <cfRule type="cellIs" dxfId="8" priority="1" stopIfTrue="1" operator="lessThan">
      <formula>0</formula>
    </cfRule>
  </conditionalFormatting>
  <conditionalFormatting sqref="H7:H18 D22:D29 H22:H29 D7:D18">
    <cfRule type="cellIs" dxfId="9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tabSelected="1" workbookViewId="0">
      <selection activeCell="J8" sqref="J8"/>
    </sheetView>
  </sheetViews>
  <sheetFormatPr defaultColWidth="9" defaultRowHeight="14.25"/>
  <cols>
    <col min="1" max="1" width="41" style="1" customWidth="1"/>
    <col min="2" max="2" width="13.625" style="1" customWidth="1"/>
    <col min="3" max="3" width="7" style="1" customWidth="1"/>
    <col min="4" max="4" width="11.25" style="1" customWidth="1"/>
    <col min="5" max="5" width="33.875" style="1" customWidth="1"/>
    <col min="6" max="6" width="13.625" style="1" customWidth="1"/>
    <col min="7" max="7" width="7.875" style="1" customWidth="1"/>
    <col min="8" max="8" width="12.125" style="1" customWidth="1"/>
    <col min="9" max="9" width="26.5" style="1" customWidth="1"/>
    <col min="10" max="10" width="15.625" style="1" customWidth="1"/>
    <col min="11" max="11" width="9.25" style="2" customWidth="1"/>
    <col min="12" max="12" width="7.75" style="2" customWidth="1"/>
    <col min="13" max="13" width="9.875" style="2" customWidth="1"/>
    <col min="14" max="14" width="27.375" style="1" customWidth="1"/>
    <col min="15" max="15" width="4.375" style="1" hidden="1" customWidth="1"/>
    <col min="16" max="16" width="10.25" style="1" hidden="1" customWidth="1"/>
    <col min="17" max="17" width="38" style="1" hidden="1" customWidth="1"/>
    <col min="18" max="18" width="5.625" style="1" hidden="1" customWidth="1"/>
    <col min="19" max="19" width="6.5" style="1" hidden="1" customWidth="1"/>
    <col min="20" max="20" width="4.5" style="1" hidden="1" customWidth="1"/>
    <col min="21" max="23" width="3.875" style="1" hidden="1" customWidth="1"/>
    <col min="24" max="24" width="8.875" style="1" customWidth="1"/>
    <col min="25" max="25" width="9" style="1" hidden="1" customWidth="1"/>
    <col min="26" max="26" width="8.625" style="1" customWidth="1"/>
    <col min="27" max="27" width="8.5" style="1" customWidth="1"/>
    <col min="28" max="16384" width="9" style="1"/>
  </cols>
  <sheetData>
    <row r="1" ht="18" customHeight="1" spans="1:23">
      <c r="A1" s="3" t="s">
        <v>342</v>
      </c>
      <c r="B1" s="4"/>
      <c r="C1" s="4"/>
      <c r="D1" s="4"/>
      <c r="E1" s="4"/>
      <c r="F1" s="4"/>
      <c r="G1" s="4"/>
      <c r="H1" s="4"/>
      <c r="I1" s="4"/>
      <c r="J1" s="4"/>
      <c r="P1" s="4"/>
      <c r="Q1" s="4"/>
      <c r="R1" s="4"/>
      <c r="S1" s="4"/>
      <c r="T1" s="4"/>
      <c r="U1" s="4"/>
      <c r="V1" s="4"/>
      <c r="W1" s="4"/>
    </row>
    <row r="2" ht="20.25" spans="1:23">
      <c r="A2" s="5" t="s">
        <v>343</v>
      </c>
      <c r="B2" s="5"/>
      <c r="C2" s="5"/>
      <c r="D2" s="5"/>
      <c r="E2" s="5"/>
      <c r="F2" s="5"/>
      <c r="G2" s="5"/>
      <c r="H2" s="5"/>
      <c r="I2" s="4"/>
      <c r="J2" s="4"/>
      <c r="P2" s="4"/>
      <c r="Q2" s="4"/>
      <c r="R2" s="4"/>
      <c r="S2" s="4"/>
      <c r="T2" s="4"/>
      <c r="U2" s="4"/>
      <c r="V2" s="4"/>
      <c r="W2" s="4"/>
    </row>
    <row r="3" ht="18" customHeight="1" spans="1:23">
      <c r="A3" s="6"/>
      <c r="B3" s="7"/>
      <c r="C3" s="7"/>
      <c r="D3" s="7"/>
      <c r="E3" s="7"/>
      <c r="F3" s="7"/>
      <c r="G3" s="7"/>
      <c r="H3" s="8" t="s">
        <v>17</v>
      </c>
      <c r="I3" s="4"/>
      <c r="J3" s="4"/>
      <c r="P3" s="4"/>
      <c r="Q3" s="4"/>
      <c r="R3" s="4"/>
      <c r="S3" s="4"/>
      <c r="T3" s="4"/>
      <c r="U3" s="4"/>
      <c r="V3" s="4"/>
      <c r="W3" s="4"/>
    </row>
    <row r="4" ht="18.95" customHeight="1" spans="1:8">
      <c r="A4" s="9" t="s">
        <v>18</v>
      </c>
      <c r="B4" s="10" t="s">
        <v>19</v>
      </c>
      <c r="C4" s="11" t="s">
        <v>20</v>
      </c>
      <c r="D4" s="12"/>
      <c r="E4" s="9" t="s">
        <v>21</v>
      </c>
      <c r="F4" s="10" t="s">
        <v>19</v>
      </c>
      <c r="G4" s="11" t="s">
        <v>20</v>
      </c>
      <c r="H4" s="12"/>
    </row>
    <row r="5" ht="18.95" customHeight="1" spans="1:8">
      <c r="A5" s="13"/>
      <c r="B5" s="14"/>
      <c r="C5" s="15" t="s">
        <v>22</v>
      </c>
      <c r="D5" s="16" t="s">
        <v>23</v>
      </c>
      <c r="E5" s="13"/>
      <c r="F5" s="14"/>
      <c r="G5" s="15" t="s">
        <v>22</v>
      </c>
      <c r="H5" s="16" t="s">
        <v>23</v>
      </c>
    </row>
    <row r="6" ht="18.95" customHeight="1" spans="1:8">
      <c r="A6" s="17" t="s">
        <v>344</v>
      </c>
      <c r="B6" s="15"/>
      <c r="C6" s="15"/>
      <c r="D6" s="18" t="str">
        <f t="shared" ref="D6:D12" si="0">IF(OR(VALUE(C6)=0,ISERROR(C6/B6-1)),"",C6/B6-1)</f>
        <v/>
      </c>
      <c r="E6" s="19" t="s">
        <v>39</v>
      </c>
      <c r="F6" s="10"/>
      <c r="G6" s="20"/>
      <c r="H6" s="18" t="str">
        <f t="shared" ref="H6:H12" si="1">IF(OR(VALUE(G6)=0,ISERROR(G6/F6-1)),"",G6/F6-1)</f>
        <v/>
      </c>
    </row>
    <row r="7" ht="18.95" customHeight="1" spans="1:8">
      <c r="A7" s="21" t="s">
        <v>345</v>
      </c>
      <c r="B7" s="21"/>
      <c r="C7" s="21"/>
      <c r="D7" s="18" t="str">
        <f t="shared" si="0"/>
        <v/>
      </c>
      <c r="E7" s="19" t="s">
        <v>346</v>
      </c>
      <c r="F7" s="22"/>
      <c r="G7" s="23"/>
      <c r="H7" s="18" t="str">
        <f t="shared" si="1"/>
        <v/>
      </c>
    </row>
    <row r="8" ht="18.95" customHeight="1" spans="1:8">
      <c r="A8" s="21" t="s">
        <v>347</v>
      </c>
      <c r="B8" s="21"/>
      <c r="C8" s="21"/>
      <c r="D8" s="18" t="str">
        <f t="shared" si="0"/>
        <v/>
      </c>
      <c r="E8" s="19"/>
      <c r="F8" s="21"/>
      <c r="G8" s="23"/>
      <c r="H8" s="18" t="str">
        <f t="shared" si="1"/>
        <v/>
      </c>
    </row>
    <row r="9" ht="18.95" customHeight="1" spans="1:8">
      <c r="A9" s="21" t="s">
        <v>348</v>
      </c>
      <c r="B9" s="21"/>
      <c r="C9" s="21"/>
      <c r="D9" s="18" t="str">
        <f t="shared" si="0"/>
        <v/>
      </c>
      <c r="E9" s="24"/>
      <c r="F9" s="25"/>
      <c r="G9" s="23"/>
      <c r="H9" s="18" t="str">
        <f t="shared" si="1"/>
        <v/>
      </c>
    </row>
    <row r="10" ht="18.95" customHeight="1" spans="1:8">
      <c r="A10" s="26" t="s">
        <v>349</v>
      </c>
      <c r="B10" s="21"/>
      <c r="C10" s="21"/>
      <c r="D10" s="18" t="str">
        <f t="shared" si="0"/>
        <v/>
      </c>
      <c r="E10" s="27"/>
      <c r="F10" s="21"/>
      <c r="G10" s="23"/>
      <c r="H10" s="18" t="str">
        <f t="shared" si="1"/>
        <v/>
      </c>
    </row>
    <row r="11" ht="18.95" customHeight="1" spans="1:8">
      <c r="A11" s="21"/>
      <c r="B11" s="21"/>
      <c r="C11" s="21"/>
      <c r="D11" s="18" t="str">
        <f t="shared" si="0"/>
        <v/>
      </c>
      <c r="E11" s="19"/>
      <c r="F11" s="28"/>
      <c r="G11" s="23"/>
      <c r="H11" s="18" t="str">
        <f t="shared" si="1"/>
        <v/>
      </c>
    </row>
    <row r="12" ht="18.95" customHeight="1" spans="1:8">
      <c r="A12" s="21"/>
      <c r="B12" s="21"/>
      <c r="C12" s="21"/>
      <c r="D12" s="18" t="str">
        <f t="shared" si="0"/>
        <v/>
      </c>
      <c r="E12" s="19"/>
      <c r="F12" s="21"/>
      <c r="G12" s="23"/>
      <c r="H12" s="18" t="str">
        <f t="shared" si="1"/>
        <v/>
      </c>
    </row>
    <row r="13" ht="18.95" customHeight="1" spans="1:8">
      <c r="A13" s="21"/>
      <c r="B13" s="21"/>
      <c r="C13" s="21"/>
      <c r="D13" s="18"/>
      <c r="E13" s="21"/>
      <c r="F13" s="21"/>
      <c r="G13" s="23"/>
      <c r="H13" s="18"/>
    </row>
    <row r="14" ht="18.95" customHeight="1" spans="1:8">
      <c r="A14" s="29" t="s">
        <v>350</v>
      </c>
      <c r="B14" s="30">
        <f t="shared" ref="B14:G14" si="2">SUM(B6:B12)</f>
        <v>0</v>
      </c>
      <c r="C14" s="30">
        <f t="shared" si="2"/>
        <v>0</v>
      </c>
      <c r="D14" s="31" t="str">
        <f t="shared" ref="D14:D19" si="3">IF(OR(VALUE(C14)=0,ISERROR(C14/B14-1)),"",C14/B14-1)</f>
        <v/>
      </c>
      <c r="E14" s="29" t="s">
        <v>351</v>
      </c>
      <c r="F14" s="30">
        <f t="shared" si="2"/>
        <v>0</v>
      </c>
      <c r="G14" s="30">
        <f t="shared" si="2"/>
        <v>0</v>
      </c>
      <c r="H14" s="31" t="str">
        <f t="shared" ref="H14:H20" si="4">IF(OR(VALUE(G14)=0,ISERROR(G14/F14-1)),"",G14/F14-1)</f>
        <v/>
      </c>
    </row>
    <row r="15" ht="18.95" customHeight="1" spans="1:8">
      <c r="A15" s="21"/>
      <c r="B15" s="23"/>
      <c r="C15" s="23"/>
      <c r="D15" s="32"/>
      <c r="E15" s="21"/>
      <c r="F15" s="23"/>
      <c r="G15" s="23"/>
      <c r="H15" s="33"/>
    </row>
    <row r="16" ht="18.95" customHeight="1" spans="1:8">
      <c r="A16" s="34" t="s">
        <v>352</v>
      </c>
      <c r="B16" s="23"/>
      <c r="C16" s="23">
        <f>SUM(C17)</f>
        <v>0</v>
      </c>
      <c r="D16" s="32"/>
      <c r="E16" s="35" t="s">
        <v>78</v>
      </c>
      <c r="F16" s="23"/>
      <c r="G16" s="23"/>
      <c r="H16" s="33"/>
    </row>
    <row r="17" ht="18.95" customHeight="1" spans="1:8">
      <c r="A17" s="34"/>
      <c r="B17" s="23"/>
      <c r="C17" s="23"/>
      <c r="D17" s="32"/>
      <c r="E17" s="35" t="s">
        <v>353</v>
      </c>
      <c r="F17" s="23"/>
      <c r="G17" s="23"/>
      <c r="H17" s="33"/>
    </row>
    <row r="18" ht="18.95" customHeight="1" spans="1:8">
      <c r="A18" s="34"/>
      <c r="B18" s="23"/>
      <c r="C18" s="23"/>
      <c r="D18" s="18" t="str">
        <f t="shared" si="3"/>
        <v/>
      </c>
      <c r="E18" s="34" t="s">
        <v>354</v>
      </c>
      <c r="F18" s="23"/>
      <c r="G18" s="23"/>
      <c r="H18" s="31" t="str">
        <f t="shared" si="4"/>
        <v/>
      </c>
    </row>
    <row r="19" ht="18.95" customHeight="1" spans="1:8">
      <c r="A19" s="34"/>
      <c r="B19" s="23"/>
      <c r="C19" s="23"/>
      <c r="D19" s="18" t="str">
        <f t="shared" si="3"/>
        <v/>
      </c>
      <c r="E19" s="34"/>
      <c r="F19" s="23"/>
      <c r="G19" s="23"/>
      <c r="H19" s="31" t="str">
        <f t="shared" si="4"/>
        <v/>
      </c>
    </row>
    <row r="20" ht="18.95" customHeight="1" spans="1:8">
      <c r="A20" s="21"/>
      <c r="B20" s="23"/>
      <c r="C20" s="23"/>
      <c r="D20" s="32"/>
      <c r="E20" s="34"/>
      <c r="F20" s="23"/>
      <c r="G20" s="23"/>
      <c r="H20" s="31" t="str">
        <f t="shared" si="4"/>
        <v/>
      </c>
    </row>
    <row r="21" ht="18.95" customHeight="1" spans="1:8">
      <c r="A21" s="21"/>
      <c r="B21" s="23"/>
      <c r="C21" s="23"/>
      <c r="D21" s="32"/>
      <c r="E21" s="21"/>
      <c r="F21" s="23"/>
      <c r="G21" s="23"/>
      <c r="H21" s="33"/>
    </row>
    <row r="22" ht="18.95" customHeight="1" spans="1:8">
      <c r="A22" s="29" t="s">
        <v>355</v>
      </c>
      <c r="B22" s="30">
        <f>SUM(B14,B18,B19)</f>
        <v>0</v>
      </c>
      <c r="C22" s="30">
        <f>SUM(C14,C16,C18)</f>
        <v>0</v>
      </c>
      <c r="D22" s="31" t="str">
        <f>IF(OR(VALUE(C22)=0,ISERROR(C22/B22-1)),"",C22/B22-1)</f>
        <v/>
      </c>
      <c r="E22" s="29" t="s">
        <v>356</v>
      </c>
      <c r="F22" s="30">
        <f>SUM(F14,F18,F19,F20)</f>
        <v>0</v>
      </c>
      <c r="G22" s="30">
        <f>SUM(G14,G16,G17,G18)</f>
        <v>0</v>
      </c>
      <c r="H22" s="31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10" priority="3" stopIfTrue="1">
      <formula>"len($A:$A)=3"</formula>
    </cfRule>
  </conditionalFormatting>
  <conditionalFormatting sqref="D5:D21 H5:H21">
    <cfRule type="cellIs" dxfId="11" priority="2" stopIfTrue="1" operator="lessThan">
      <formula>0</formula>
    </cfRule>
  </conditionalFormatting>
  <conditionalFormatting sqref="H6:H15 D6:D15 D22 H18:H22 D18:D19">
    <cfRule type="cellIs" dxfId="12" priority="1" stopIfTrue="1" operator="lessThan">
      <formula>0</formula>
    </cfRule>
    <cfRule type="cellIs" dxfId="13" priority="4" stopIfTrue="1" operator="lessThan">
      <formula>0</formula>
    </cfRule>
  </conditionalFormatting>
  <pageMargins left="0.751388888888889" right="0.751388888888889" top="1" bottom="1" header="0.5" footer="0.5"/>
  <pageSetup paperSize="9" scale="8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社保基金草案</vt:lpstr>
      <vt:lpstr>财政预算支出明细表附表</vt:lpstr>
      <vt:lpstr>基金预算草案</vt:lpstr>
      <vt:lpstr>国有资本经营预算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2022-01-03T07:31:00Z</cp:lastPrinted>
  <dcterms:modified xsi:type="dcterms:W3CDTF">2022-01-04T07:47:20Z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