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515" tabRatio="859" activeTab="5"/>
  </bookViews>
  <sheets>
    <sheet name="封面" sheetId="1" r:id="rId1"/>
    <sheet name="目录" sheetId="2" r:id="rId2"/>
    <sheet name="2018年一般公预算执行情况表" sheetId="3" r:id="rId3"/>
    <sheet name="2018年政府性基金预算执行情况表" sheetId="4" r:id="rId4"/>
    <sheet name="2018年国有资本经营预算执行情况表" sheetId="5" r:id="rId5"/>
    <sheet name="2018年社会保险基金预算执行情况表" sheetId="6" r:id="rId6"/>
  </sheets>
  <definedNames>
    <definedName name="Database" hidden="1">#REF!</definedName>
    <definedName name="_xlnm.Print_Titles" localSheetId="2">'2018年一般公预算执行情况表'!$1:$4</definedName>
    <definedName name="_xlnm.Print_Titles" localSheetId="3">'2018年政府性基金预算执行情况表'!$1:$4</definedName>
    <definedName name="_xlnm.Print_Titles" localSheetId="1">目录!$2:$3</definedName>
    <definedName name="表4">#REF!</definedName>
    <definedName name="_xlnm._FilterDatabase" localSheetId="2" hidden="1">'2018年一般公预算执行情况表'!$A$4:$P$68</definedName>
  </definedNames>
  <calcPr calcId="144525" concurrentCalc="0"/>
</workbook>
</file>

<file path=xl/sharedStrings.xml><?xml version="1.0" encoding="utf-8"?>
<sst xmlns="http://schemas.openxmlformats.org/spreadsheetml/2006/main" count="211">
  <si>
    <t>附件1</t>
  </si>
  <si>
    <t>梁河县遮岛镇</t>
  </si>
  <si>
    <t>2018年度财政预算执行情况表</t>
  </si>
  <si>
    <t>梁河县遮岛镇人民政府</t>
  </si>
  <si>
    <t xml:space="preserve">                  2019年 1 月</t>
  </si>
  <si>
    <t>目录</t>
  </si>
  <si>
    <t>序号</t>
  </si>
  <si>
    <t>表名</t>
  </si>
  <si>
    <t>2018年梁河县遮岛镇一般公共预算收支执行情况表</t>
  </si>
  <si>
    <t>2018年梁河县遮岛镇政府性基金预算收支执行情况表</t>
  </si>
  <si>
    <t>2018年梁河县遮岛镇国有资本经营预算收支执行情况表</t>
  </si>
  <si>
    <t>2018年梁河县遮岛镇社会保险基金收支执行情况表</t>
  </si>
  <si>
    <t>单位：万元</t>
  </si>
  <si>
    <t>收入</t>
  </si>
  <si>
    <t>2017年决算数</t>
  </si>
  <si>
    <t>2018年</t>
  </si>
  <si>
    <t>支出</t>
  </si>
  <si>
    <t>2018年年初预算数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</si>
  <si>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</si>
  <si>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</si>
  <si>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</si>
  <si>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</si>
  <si>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</si>
  <si>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</si>
  <si>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</si>
  <si>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</si>
  <si>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</si>
  <si>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</si>
  <si>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</si>
  <si>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</si>
  <si>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</si>
  <si>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</si>
  <si>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</si>
  <si>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</si>
  <si>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</si>
  <si>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</si>
  <si>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</si>
  <si>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</si>
  <si>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</si>
  <si>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文化体育与传媒支出</t>
  </si>
  <si>
    <t>10107 资源税</t>
  </si>
  <si>
    <t>208 社会保障和就业支出</t>
  </si>
  <si>
    <t>10109 城市维护建设税</t>
  </si>
  <si>
    <t>210 医疗卫生与计划生育支出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</si>
  <si>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</si>
  <si>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</si>
  <si>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</si>
  <si>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</si>
  <si>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</si>
  <si>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</si>
  <si>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</si>
  <si>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</si>
  <si>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</si>
  <si>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</si>
  <si>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</si>
  <si>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</si>
  <si>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</si>
  <si>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</si>
  <si>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</si>
  <si>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</si>
  <si>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</si>
  <si>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</si>
  <si>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</si>
  <si>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</si>
  <si>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</si>
  <si>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</si>
  <si>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</si>
  <si>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</si>
  <si>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</si>
  <si>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</si>
  <si>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</si>
  <si>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</si>
  <si>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</si>
  <si>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</si>
  <si>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</si>
  <si>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</si>
  <si>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</si>
  <si>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</si>
  <si>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</si>
  <si>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</si>
  <si>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</si>
  <si>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</si>
  <si>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</si>
  <si>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</si>
  <si>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</si>
  <si>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</si>
  <si>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</si>
  <si>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</si>
  <si>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</si>
  <si>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</si>
  <si>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</si>
  <si>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</si>
  <si>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</si>
  <si>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</si>
  <si>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</si>
  <si>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</si>
  <si>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</si>
  <si>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</si>
  <si>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</si>
  <si>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</si>
  <si>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</si>
  <si>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</si>
  <si>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</si>
  <si>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</si>
  <si>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</si>
  <si>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</si>
  <si>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</si>
  <si>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</si>
  <si>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</si>
  <si>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</si>
  <si>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</si>
  <si>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</si>
  <si>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</si>
  <si>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</si>
  <si>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</si>
  <si>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</si>
  <si>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</si>
  <si>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</si>
  <si>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</si>
  <si>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</si>
  <si>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</si>
  <si>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</si>
  <si>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</si>
  <si>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</si>
  <si>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</si>
  <si>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</si>
  <si>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</si>
  <si>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</si>
  <si>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</si>
  <si>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</si>
  <si>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</si>
  <si>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</si>
  <si>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</si>
  <si>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</si>
  <si>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</si>
  <si>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</si>
  <si>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</si>
  <si>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</si>
  <si>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</si>
  <si>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</si>
  <si>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</si>
  <si>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</si>
  <si>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</si>
  <si>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</si>
  <si>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</si>
  <si>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</si>
  <si>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</si>
  <si>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</si>
  <si>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</si>
  <si>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</si>
  <si>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</si>
  <si>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</si>
  <si>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</si>
  <si>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</si>
  <si>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</si>
  <si>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</si>
  <si>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</si>
  <si>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</si>
  <si>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</si>
  <si>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</si>
  <si>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</si>
  <si>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</si>
  <si>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</si>
  <si>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</si>
  <si>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</si>
  <si>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</si>
  <si>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</si>
  <si>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</si>
  <si>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</si>
  <si>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</si>
  <si>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</si>
  <si>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</si>
  <si>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</si>
  <si>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</si>
  <si>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</si>
  <si>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</si>
  <si>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</si>
  <si>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</si>
  <si>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</si>
  <si>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</si>
  <si>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</si>
  <si>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2018年梁河县遮岛镇社会保险基金收支执行情况表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</si>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</sst>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yyyy&quot;年&quot;m&quot;月&quot;d&quot;日&quot;;@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u/>
      <sz val="12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6" fillId="0" borderId="0">
      <alignment vertical="center"/>
    </xf>
    <xf numFmtId="0" fontId="23" fillId="4" borderId="21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5" fillId="0" borderId="2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0" fillId="0" borderId="19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/>
    <xf numFmtId="0" fontId="35" fillId="1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2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2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0" applyNumberFormat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37" fontId="38" fillId="0" borderId="0"/>
    <xf numFmtId="0" fontId="30" fillId="17" borderId="0" applyNumberFormat="0" applyBorder="0" applyAlignment="0" applyProtection="0">
      <alignment vertical="center"/>
    </xf>
    <xf numFmtId="0" fontId="39" fillId="0" borderId="0"/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0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0" fillId="0" borderId="0"/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0" fillId="0" borderId="0"/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7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23" fillId="4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3" borderId="21" applyNumberFormat="0" applyAlignment="0" applyProtection="0">
      <alignment vertical="center"/>
    </xf>
    <xf numFmtId="0" fontId="0" fillId="0" borderId="0">
      <alignment vertical="center"/>
    </xf>
    <xf numFmtId="0" fontId="36" fillId="13" borderId="27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13" borderId="2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8" borderId="25" applyNumberFormat="0" applyAlignment="0" applyProtection="0">
      <alignment vertical="center"/>
    </xf>
    <xf numFmtId="0" fontId="0" fillId="0" borderId="0">
      <alignment vertical="center"/>
    </xf>
    <xf numFmtId="0" fontId="29" fillId="13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2" fillId="18" borderId="25" applyNumberFormat="0" applyAlignment="0" applyProtection="0">
      <alignment vertical="center"/>
    </xf>
    <xf numFmtId="0" fontId="0" fillId="0" borderId="0"/>
    <xf numFmtId="0" fontId="0" fillId="0" borderId="0"/>
    <xf numFmtId="0" fontId="23" fillId="4" borderId="21" applyNumberFormat="0" applyAlignment="0" applyProtection="0">
      <alignment vertical="center"/>
    </xf>
    <xf numFmtId="0" fontId="0" fillId="0" borderId="0"/>
    <xf numFmtId="0" fontId="36" fillId="13" borderId="27" applyNumberFormat="0" applyAlignment="0" applyProtection="0">
      <alignment vertical="center"/>
    </xf>
    <xf numFmtId="0" fontId="0" fillId="0" borderId="0"/>
    <xf numFmtId="0" fontId="36" fillId="13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4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13" borderId="27" applyNumberFormat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13" borderId="27" applyNumberForma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23" applyNumberFormat="0" applyFill="0" applyAlignment="0" applyProtection="0">
      <alignment vertical="center"/>
    </xf>
    <xf numFmtId="0" fontId="0" fillId="0" borderId="0"/>
    <xf numFmtId="0" fontId="29" fillId="13" borderId="21" applyNumberFormat="0" applyAlignment="0" applyProtection="0">
      <alignment vertical="center"/>
    </xf>
    <xf numFmtId="0" fontId="0" fillId="0" borderId="0"/>
    <xf numFmtId="0" fontId="29" fillId="13" borderId="21" applyNumberFormat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18" borderId="2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36" fillId="13" borderId="27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3" applyFont="1" applyFill="1" applyBorder="1" applyAlignment="1">
      <alignment horizontal="left" vertical="center"/>
    </xf>
    <xf numFmtId="176" fontId="7" fillId="0" borderId="12" xfId="443" applyNumberFormat="1" applyFont="1" applyFill="1" applyBorder="1" applyAlignment="1">
      <alignment horizontal="center" vertical="center" wrapText="1"/>
    </xf>
    <xf numFmtId="176" fontId="7" fillId="0" borderId="14" xfId="443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3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3" applyFill="1">
      <alignment vertical="center"/>
    </xf>
    <xf numFmtId="0" fontId="7" fillId="0" borderId="0" xfId="443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3" applyNumberFormat="1" applyFont="1" applyFill="1" applyBorder="1" applyAlignment="1">
      <alignment horizontal="center" vertical="center" wrapText="1"/>
    </xf>
    <xf numFmtId="176" fontId="7" fillId="0" borderId="16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3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>
      <alignment vertical="center"/>
    </xf>
    <xf numFmtId="10" fontId="7" fillId="0" borderId="5" xfId="443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>
      <alignment vertical="center"/>
    </xf>
    <xf numFmtId="0" fontId="0" fillId="0" borderId="17" xfId="443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3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distributed" vertical="center" wrapText="1"/>
    </xf>
    <xf numFmtId="0" fontId="7" fillId="0" borderId="5" xfId="443" applyNumberFormat="1" applyFont="1" applyFill="1" applyBorder="1">
      <alignment vertical="center"/>
    </xf>
    <xf numFmtId="0" fontId="0" fillId="0" borderId="5" xfId="443" applyFont="1" applyFill="1" applyBorder="1" applyAlignment="1">
      <alignment horizontal="left" vertical="center"/>
    </xf>
    <xf numFmtId="179" fontId="0" fillId="0" borderId="5" xfId="443" applyNumberFormat="1" applyFill="1" applyBorder="1">
      <alignment vertical="center"/>
    </xf>
    <xf numFmtId="179" fontId="0" fillId="0" borderId="8" xfId="443" applyNumberFormat="1" applyFill="1" applyBorder="1">
      <alignment vertical="center"/>
    </xf>
    <xf numFmtId="179" fontId="0" fillId="0" borderId="8" xfId="340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0" fontId="0" fillId="0" borderId="5" xfId="443" applyNumberFormat="1" applyFont="1" applyFill="1" applyBorder="1">
      <alignment vertical="center"/>
    </xf>
    <xf numFmtId="180" fontId="0" fillId="0" borderId="5" xfId="21" applyNumberFormat="1" applyFont="1" applyFill="1" applyBorder="1" applyAlignment="1">
      <alignment vertical="center"/>
    </xf>
    <xf numFmtId="180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horizontal="left" vertical="center" wrapText="1"/>
    </xf>
    <xf numFmtId="179" fontId="7" fillId="0" borderId="5" xfId="443" applyNumberFormat="1" applyFont="1" applyFill="1" applyBorder="1" applyAlignment="1">
      <alignment horizontal="distributed" vertical="center" wrapText="1"/>
    </xf>
    <xf numFmtId="0" fontId="7" fillId="0" borderId="5" xfId="443" applyFont="1" applyFill="1" applyBorder="1" applyAlignment="1">
      <alignment horizontal="left" vertical="center" wrapText="1"/>
    </xf>
    <xf numFmtId="179" fontId="0" fillId="0" borderId="5" xfId="443" applyNumberFormat="1" applyFont="1" applyFill="1" applyBorder="1" applyAlignment="1">
      <alignment vertical="center" wrapText="1"/>
    </xf>
    <xf numFmtId="179" fontId="0" fillId="0" borderId="5" xfId="443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3" applyFont="1" applyFill="1" applyAlignment="1">
      <alignment horizontal="center" vertical="center" wrapText="1"/>
    </xf>
    <xf numFmtId="0" fontId="0" fillId="0" borderId="0" xfId="443" applyFill="1" applyAlignment="1">
      <alignment horizontal="left" vertical="center"/>
    </xf>
    <xf numFmtId="10" fontId="0" fillId="0" borderId="0" xfId="443" applyNumberFormat="1" applyFill="1">
      <alignment vertical="center"/>
    </xf>
    <xf numFmtId="176" fontId="0" fillId="0" borderId="0" xfId="443" applyNumberFormat="1" applyFill="1">
      <alignment vertical="center"/>
    </xf>
    <xf numFmtId="0" fontId="6" fillId="0" borderId="0" xfId="443" applyFont="1" applyFill="1" applyBorder="1" applyAlignment="1">
      <alignment horizontal="center" vertical="center"/>
    </xf>
    <xf numFmtId="179" fontId="6" fillId="0" borderId="0" xfId="443" applyNumberFormat="1" applyFont="1" applyFill="1" applyBorder="1" applyAlignment="1">
      <alignment horizontal="center" vertical="center"/>
    </xf>
    <xf numFmtId="0" fontId="0" fillId="0" borderId="0" xfId="443" applyFont="1" applyFill="1" applyAlignment="1">
      <alignment horizontal="left" vertical="center"/>
    </xf>
    <xf numFmtId="0" fontId="10" fillId="0" borderId="0" xfId="443" applyFont="1" applyFill="1">
      <alignment vertical="center"/>
    </xf>
    <xf numFmtId="10" fontId="0" fillId="0" borderId="0" xfId="443" applyNumberFormat="1" applyFill="1" applyBorder="1" applyAlignment="1">
      <alignment horizontal="right" vertical="center"/>
    </xf>
    <xf numFmtId="176" fontId="0" fillId="0" borderId="0" xfId="443" applyNumberFormat="1" applyFill="1" applyBorder="1" applyAlignment="1">
      <alignment horizontal="right" vertical="center"/>
    </xf>
    <xf numFmtId="0" fontId="7" fillId="0" borderId="12" xfId="443" applyFont="1" applyFill="1" applyBorder="1" applyAlignment="1">
      <alignment horizontal="center" vertical="center" wrapText="1"/>
    </xf>
    <xf numFmtId="176" fontId="7" fillId="0" borderId="8" xfId="443" applyNumberFormat="1" applyFont="1" applyFill="1" applyBorder="1" applyAlignment="1">
      <alignment horizontal="center" vertical="center" wrapText="1"/>
    </xf>
    <xf numFmtId="176" fontId="7" fillId="0" borderId="18" xfId="443" applyNumberFormat="1" applyFont="1" applyFill="1" applyBorder="1" applyAlignment="1">
      <alignment horizontal="center" vertical="center" wrapText="1"/>
    </xf>
    <xf numFmtId="10" fontId="7" fillId="0" borderId="18" xfId="443" applyNumberFormat="1" applyFont="1" applyFill="1" applyBorder="1" applyAlignment="1">
      <alignment horizontal="center" vertical="center" wrapText="1"/>
    </xf>
    <xf numFmtId="0" fontId="7" fillId="0" borderId="13" xfId="443" applyFont="1" applyFill="1" applyBorder="1" applyAlignment="1">
      <alignment horizontal="center" vertical="center" wrapText="1"/>
    </xf>
    <xf numFmtId="10" fontId="7" fillId="0" borderId="5" xfId="443" applyNumberFormat="1" applyFont="1" applyFill="1" applyBorder="1" applyAlignment="1">
      <alignment horizontal="center" vertical="center" wrapText="1"/>
    </xf>
    <xf numFmtId="0" fontId="11" fillId="0" borderId="5" xfId="443" applyNumberFormat="1" applyFont="1" applyFill="1" applyBorder="1" applyAlignment="1">
      <alignment horizontal="left" vertical="center" wrapText="1"/>
    </xf>
    <xf numFmtId="0" fontId="0" fillId="0" borderId="5" xfId="443" applyNumberFormat="1" applyFont="1" applyFill="1" applyBorder="1" applyAlignment="1">
      <alignment horizontal="left" vertical="center" wrapText="1"/>
    </xf>
    <xf numFmtId="0" fontId="7" fillId="0" borderId="5" xfId="443" applyFont="1" applyFill="1" applyBorder="1" applyAlignment="1">
      <alignment horizontal="center" vertical="center" wrapText="1"/>
    </xf>
    <xf numFmtId="0" fontId="12" fillId="0" borderId="5" xfId="443" applyFont="1" applyFill="1" applyBorder="1" applyAlignment="1">
      <alignment horizontal="left" vertical="center" wrapText="1"/>
    </xf>
    <xf numFmtId="0" fontId="0" fillId="0" borderId="0" xfId="443" applyFont="1" applyFill="1">
      <alignment vertical="center"/>
    </xf>
    <xf numFmtId="176" fontId="13" fillId="0" borderId="0" xfId="443" applyNumberFormat="1" applyFont="1" applyFill="1" applyBorder="1" applyAlignment="1">
      <alignment horizontal="right" vertical="center"/>
    </xf>
    <xf numFmtId="10" fontId="7" fillId="0" borderId="14" xfId="443" applyNumberFormat="1" applyFont="1" applyFill="1" applyBorder="1" applyAlignment="1">
      <alignment horizontal="center" vertical="center" wrapText="1"/>
    </xf>
    <xf numFmtId="0" fontId="7" fillId="0" borderId="5" xfId="443" applyFont="1" applyFill="1" applyBorder="1" applyAlignment="1">
      <alignment vertical="center" wrapText="1"/>
    </xf>
    <xf numFmtId="179" fontId="0" fillId="0" borderId="5" xfId="443" applyNumberFormat="1" applyFont="1" applyFill="1" applyBorder="1" applyAlignment="1">
      <alignment vertical="center"/>
    </xf>
    <xf numFmtId="179" fontId="7" fillId="0" borderId="5" xfId="443" applyNumberFormat="1" applyFont="1" applyFill="1" applyBorder="1" applyAlignment="1">
      <alignment vertical="center"/>
    </xf>
    <xf numFmtId="10" fontId="0" fillId="0" borderId="5" xfId="443" applyNumberFormat="1" applyFont="1" applyFill="1" applyBorder="1">
      <alignment vertical="center"/>
    </xf>
    <xf numFmtId="0" fontId="0" fillId="0" borderId="5" xfId="443" applyFill="1" applyBorder="1">
      <alignment vertical="center"/>
    </xf>
    <xf numFmtId="179" fontId="0" fillId="0" borderId="5" xfId="443" applyNumberFormat="1" applyFill="1" applyBorder="1" applyAlignment="1">
      <alignment vertical="center"/>
    </xf>
    <xf numFmtId="0" fontId="0" fillId="0" borderId="5" xfId="443" applyFont="1" applyFill="1" applyBorder="1" applyAlignment="1">
      <alignment horizontal="left" vertical="center" wrapText="1" shrinkToFit="1"/>
    </xf>
    <xf numFmtId="0" fontId="0" fillId="0" borderId="16" xfId="443" applyFont="1" applyFill="1" applyBorder="1" applyAlignment="1">
      <alignment horizontal="left" vertical="center" wrapText="1"/>
    </xf>
    <xf numFmtId="10" fontId="0" fillId="0" borderId="16" xfId="443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distributed" vertical="center" indent="7"/>
    </xf>
    <xf numFmtId="0" fontId="0" fillId="0" borderId="5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1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百分比 4" xfId="36"/>
    <cellStyle name="差 6" xfId="37"/>
    <cellStyle name="标题 1" xfId="38" builtinId="16"/>
    <cellStyle name="百分比 5" xfId="39"/>
    <cellStyle name="标题 2" xfId="40" builtinId="17"/>
    <cellStyle name="标题 4 2_州本级" xfId="41"/>
    <cellStyle name="差 7" xfId="42"/>
    <cellStyle name="常规 5 2 2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标题 4 5 3" xfId="54"/>
    <cellStyle name="检查单元格 3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标题 4 5 2" xfId="65"/>
    <cellStyle name="强调文字颜色 1" xfId="66" builtinId="29"/>
    <cellStyle name="常规 2 2 2 4" xfId="67"/>
    <cellStyle name="检查单元格 3 2" xfId="68"/>
    <cellStyle name="20% - 强调文字颜色 1" xfId="69" builtinId="30"/>
    <cellStyle name="标题 5 4" xfId="70"/>
    <cellStyle name="汇总 3 3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强调文字颜色 3" xfId="77" builtinId="37"/>
    <cellStyle name="常规 2 6_州本级" xfId="78"/>
    <cellStyle name="检查单元格 3 4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标题 2 4 2_州本级" xfId="84"/>
    <cellStyle name="20% - 着色 1" xfId="85"/>
    <cellStyle name="计算 3" xfId="86"/>
    <cellStyle name="40% - 强调文字颜色 4" xfId="87" builtinId="43"/>
    <cellStyle name="强调文字颜色 5" xfId="88" builtinId="45"/>
    <cellStyle name="40% - 强调文字颜色 5" xfId="89" builtinId="47"/>
    <cellStyle name="标题 7 2_州本级" xfId="90"/>
    <cellStyle name="20% - 着色 2" xfId="91"/>
    <cellStyle name="计算 4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常规 3 2 2" xfId="102"/>
    <cellStyle name="20% - 着色 5" xfId="103"/>
    <cellStyle name="计算 7" xfId="104"/>
    <cellStyle name="40% - 着色 4" xfId="105"/>
    <cellStyle name="40% - 着色 5" xfId="106"/>
    <cellStyle name="60% - 着色 4" xfId="107"/>
    <cellStyle name="标题 1 2" xfId="108"/>
    <cellStyle name="常规 6_州本级" xfId="109"/>
    <cellStyle name="60% - 着色 1" xfId="110"/>
    <cellStyle name="常规 2 2 3" xfId="111"/>
    <cellStyle name="60% - 着色 3" xfId="112"/>
    <cellStyle name="常规 2 2 5" xfId="113"/>
    <cellStyle name="20% - 着色 4" xfId="114"/>
    <cellStyle name="计算 6" xfId="115"/>
    <cellStyle name="20% - 着色 6" xfId="116"/>
    <cellStyle name="常规 3 2 3" xfId="117"/>
    <cellStyle name="40% - 着色 1" xfId="118"/>
    <cellStyle name="检查单元格 5 3" xfId="119"/>
    <cellStyle name="40% - 着色 2" xfId="120"/>
    <cellStyle name="检查单元格 3 2_州本级" xfId="121"/>
    <cellStyle name="40% - 着色 6" xfId="122"/>
    <cellStyle name="60% - 着色 5" xfId="123"/>
    <cellStyle name="标题 1 3" xfId="124"/>
    <cellStyle name="60% - 着色 6" xfId="125"/>
    <cellStyle name="标题 1 4" xfId="126"/>
    <cellStyle name="no dec" xfId="127"/>
    <cellStyle name="好 2 2_州本级" xfId="128"/>
    <cellStyle name="Normal_APR" xfId="129"/>
    <cellStyle name="百分比 3" xfId="130"/>
    <cellStyle name="差 5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 2" xfId="159"/>
    <cellStyle name="差 5 2" xfId="160"/>
    <cellStyle name="百分比 3 3" xfId="161"/>
    <cellStyle name="差 5 3" xfId="162"/>
    <cellStyle name="标题 1 2 2" xfId="163"/>
    <cellStyle name="常规 6 2_州本级" xfId="164"/>
    <cellStyle name="标题 1 2 2 2" xfId="165"/>
    <cellStyle name="标题 1 2 2_州本级" xfId="166"/>
    <cellStyle name="标题 3 4 2" xfId="167"/>
    <cellStyle name="警告文本 2 3" xfId="168"/>
    <cellStyle name="标题 1 2 3" xfId="169"/>
    <cellStyle name="标题 1 2 4" xfId="170"/>
    <cellStyle name="标题 1 2_州本级" xfId="171"/>
    <cellStyle name="标题 3 4" xfId="172"/>
    <cellStyle name="标题 1 3 2" xfId="173"/>
    <cellStyle name="汇总 3" xfId="174"/>
    <cellStyle name="标题 1 3 2 2" xfId="175"/>
    <cellStyle name="标题 5 3" xfId="176"/>
    <cellStyle name="汇总 3 2" xfId="177"/>
    <cellStyle name="标题 1 3 2_州本级" xfId="178"/>
    <cellStyle name="汇总 3_州本级" xfId="179"/>
    <cellStyle name="汇总 7" xfId="180"/>
    <cellStyle name="标题 1 3 3" xfId="181"/>
    <cellStyle name="汇总 4" xfId="182"/>
    <cellStyle name="标题 1 3 4" xfId="183"/>
    <cellStyle name="汇总 5" xfId="184"/>
    <cellStyle name="标题 1 3_州本级" xfId="185"/>
    <cellStyle name="好 2 2 2" xfId="186"/>
    <cellStyle name="标题 1 4 2 2" xfId="187"/>
    <cellStyle name="标题 1 4 2_州本级" xfId="188"/>
    <cellStyle name="常规 2" xfId="189"/>
    <cellStyle name="常规 3 3 4" xfId="190"/>
    <cellStyle name="标题 1 4 4" xfId="191"/>
    <cellStyle name="标题 1 5" xfId="192"/>
    <cellStyle name="标题 1 5 3" xfId="193"/>
    <cellStyle name="标题 2 3_州本级" xfId="194"/>
    <cellStyle name="标题 1 5_州本级" xfId="195"/>
    <cellStyle name="好 4 2 2" xfId="196"/>
    <cellStyle name="标题 1 6" xfId="197"/>
    <cellStyle name="标题 1 7" xfId="198"/>
    <cellStyle name="标题 2 4 2" xfId="199"/>
    <cellStyle name="标题 2 2" xfId="200"/>
    <cellStyle name="标题 4 2 2_州本级" xfId="201"/>
    <cellStyle name="标题 2 2 2" xfId="202"/>
    <cellStyle name="标题 2 2 2 2" xfId="203"/>
    <cellStyle name="标题 2 2 2_州本级" xfId="204"/>
    <cellStyle name="标题 2 2 3" xfId="205"/>
    <cellStyle name="好 3 2" xfId="206"/>
    <cellStyle name="标题 2 2 4" xfId="207"/>
    <cellStyle name="好 3 3" xfId="208"/>
    <cellStyle name="计算 5 2" xfId="209"/>
    <cellStyle name="标题 2 3" xfId="210"/>
    <cellStyle name="标题 2 3 2" xfId="211"/>
    <cellStyle name="标题 2 3 2 2" xfId="212"/>
    <cellStyle name="标题 2 3 2_州本级" xfId="213"/>
    <cellStyle name="标题 2 3 3" xfId="214"/>
    <cellStyle name="好 4 2" xfId="215"/>
    <cellStyle name="标题 2 3 4" xfId="216"/>
    <cellStyle name="好 4 3" xfId="217"/>
    <cellStyle name="标题 2 4" xfId="218"/>
    <cellStyle name="标题 2 4 2 2" xfId="219"/>
    <cellStyle name="标题 2 4 3" xfId="220"/>
    <cellStyle name="标题 3 2 2 2" xfId="221"/>
    <cellStyle name="好 5 2" xfId="222"/>
    <cellStyle name="标题 2 4 4" xfId="223"/>
    <cellStyle name="常规 3 2 2 2" xfId="224"/>
    <cellStyle name="好 5 3" xfId="225"/>
    <cellStyle name="标题 2 4_州本级" xfId="226"/>
    <cellStyle name="标题 2 5 3" xfId="227"/>
    <cellStyle name="标题 2 5" xfId="228"/>
    <cellStyle name="计算 2_州本级" xfId="229"/>
    <cellStyle name="标题 2 5 2" xfId="230"/>
    <cellStyle name="标题 2 7" xfId="231"/>
    <cellStyle name="计算 2 2_州本级" xfId="232"/>
    <cellStyle name="警告文本 3 4" xfId="233"/>
    <cellStyle name="标题 2 5_州本级" xfId="234"/>
    <cellStyle name="标题 3 5 3" xfId="235"/>
    <cellStyle name="标题 2 6" xfId="236"/>
    <cellStyle name="标题 3 2" xfId="237"/>
    <cellStyle name="常规 4 2 2_州本级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_州本级" xfId="245"/>
    <cellStyle name="标题 3 2 4" xfId="246"/>
    <cellStyle name="好 7" xfId="247"/>
    <cellStyle name="标题 3 3" xfId="248"/>
    <cellStyle name="常规 2 3 2 2_州本级" xfId="249"/>
    <cellStyle name="标题 3 3 2" xfId="250"/>
    <cellStyle name="标题 3 3 2 2" xfId="251"/>
    <cellStyle name="标题 3 4 3" xfId="252"/>
    <cellStyle name="警告文本 2 4" xfId="253"/>
    <cellStyle name="标题 3 3 3" xfId="254"/>
    <cellStyle name="标题 3 3 4" xfId="255"/>
    <cellStyle name="标题 3 3_州本级" xfId="256"/>
    <cellStyle name="标题 4 2 4" xfId="257"/>
    <cellStyle name="标题 3 4 2 2" xfId="258"/>
    <cellStyle name="标题 4 4 3" xfId="259"/>
    <cellStyle name="检查单元格 2 3" xfId="260"/>
    <cellStyle name="标题 3 4 2_州本级" xfId="261"/>
    <cellStyle name="标题 3 4 4" xfId="262"/>
    <cellStyle name="常规 3 3 2 2" xfId="263"/>
    <cellStyle name="标题 3 5" xfId="264"/>
    <cellStyle name="标题 3 5 2" xfId="265"/>
    <cellStyle name="常规 9" xfId="266"/>
    <cellStyle name="标题 3 5_州本级" xfId="267"/>
    <cellStyle name="标题 3 6" xfId="268"/>
    <cellStyle name="标题 3 7" xfId="269"/>
    <cellStyle name="标题 4 2" xfId="270"/>
    <cellStyle name="解释性文本 2 2 2" xfId="271"/>
    <cellStyle name="标题 4 2 2" xfId="272"/>
    <cellStyle name="常规 6 3" xfId="273"/>
    <cellStyle name="标题 4 2 2 2" xfId="274"/>
    <cellStyle name="警告文本 2_州本级" xfId="275"/>
    <cellStyle name="标题 4 2 3" xfId="276"/>
    <cellStyle name="标题 4 3" xfId="277"/>
    <cellStyle name="汇总 2 2" xfId="278"/>
    <cellStyle name="标题 4 3 2" xfId="279"/>
    <cellStyle name="汇总 2 2 2" xfId="280"/>
    <cellStyle name="警告文本 3_州本级" xfId="281"/>
    <cellStyle name="标题 4 3 2 2" xfId="282"/>
    <cellStyle name="注释 2 2 2" xfId="283"/>
    <cellStyle name="标题 4 3 2_州本级" xfId="284"/>
    <cellStyle name="标题 4 3 3" xfId="285"/>
    <cellStyle name="警告文本 2 2 2" xfId="286"/>
    <cellStyle name="标题 4 3 4" xfId="287"/>
    <cellStyle name="标题 4 3_州本级" xfId="288"/>
    <cellStyle name="常规 6 2 2" xfId="289"/>
    <cellStyle name="汇总 2 2_州本级" xfId="290"/>
    <cellStyle name="标题 4 4" xfId="291"/>
    <cellStyle name="汇总 2 3" xfId="292"/>
    <cellStyle name="计算 3 2 2" xfId="293"/>
    <cellStyle name="检查单元格 2" xfId="294"/>
    <cellStyle name="标题 4 4 2" xfId="295"/>
    <cellStyle name="检查单元格 2 2" xfId="296"/>
    <cellStyle name="警告文本 4_州本级" xfId="297"/>
    <cellStyle name="标题 4 4 2 2" xfId="298"/>
    <cellStyle name="检查单元格 2 2 2" xfId="299"/>
    <cellStyle name="标题 4 4 2_州本级" xfId="300"/>
    <cellStyle name="检查单元格 2 2_州本级" xfId="301"/>
    <cellStyle name="标题 4 4 4" xfId="302"/>
    <cellStyle name="检查单元格 2 4" xfId="303"/>
    <cellStyle name="标题 4 4_州本级" xfId="304"/>
    <cellStyle name="检查单元格 2_州本级" xfId="305"/>
    <cellStyle name="标题 4 5" xfId="306"/>
    <cellStyle name="汇总 2 4" xfId="307"/>
    <cellStyle name="检查单元格 3" xfId="308"/>
    <cellStyle name="标题 4 5_州本级" xfId="309"/>
    <cellStyle name="检查单元格 3_州本级" xfId="310"/>
    <cellStyle name="标题 4 6" xfId="311"/>
    <cellStyle name="差 3_州本级" xfId="312"/>
    <cellStyle name="检查单元格 4" xfId="313"/>
    <cellStyle name="标题 4 7" xfId="314"/>
    <cellStyle name="检查单元格 5" xfId="315"/>
    <cellStyle name="标题 5" xfId="316"/>
    <cellStyle name="解释性文本 2 3" xfId="317"/>
    <cellStyle name="标题 5 2" xfId="318"/>
    <cellStyle name="标题 5 2 2" xfId="319"/>
    <cellStyle name="标题 5 2_州本级" xfId="320"/>
    <cellStyle name="标题 5_州本级" xfId="321"/>
    <cellStyle name="标题 6" xfId="322"/>
    <cellStyle name="解释性文本 2 4" xfId="323"/>
    <cellStyle name="标题 6 2" xfId="324"/>
    <cellStyle name="标题 6 2 2" xfId="325"/>
    <cellStyle name="标题 6 3" xfId="326"/>
    <cellStyle name="汇总 4 2" xfId="327"/>
    <cellStyle name="标题 6 4" xfId="328"/>
    <cellStyle name="汇总 4 3" xfId="329"/>
    <cellStyle name="标题 6_州本级" xfId="330"/>
    <cellStyle name="标题 7" xfId="331"/>
    <cellStyle name="标题 7 2" xfId="332"/>
    <cellStyle name="标题 7 2 2" xfId="333"/>
    <cellStyle name="标题 7 3" xfId="334"/>
    <cellStyle name="汇总 5 2" xfId="335"/>
    <cellStyle name="标题 7 4" xfId="336"/>
    <cellStyle name="汇总 5 3" xfId="337"/>
    <cellStyle name="常规 2 5 3" xfId="338"/>
    <cellStyle name="标题 7_州本级" xfId="339"/>
    <cellStyle name="常规_exceltmp1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标题 9" xfId="348"/>
    <cellStyle name="好 3_州本级" xfId="349"/>
    <cellStyle name="差 2" xfId="350"/>
    <cellStyle name="解释性文本 5" xfId="351"/>
    <cellStyle name="差 2 2" xfId="352"/>
    <cellStyle name="解释性文本 5 2" xfId="353"/>
    <cellStyle name="差 2 2 2" xfId="354"/>
    <cellStyle name="差 2 4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常规 2 2 2 2" xfId="374"/>
    <cellStyle name="计算 4_州本级" xfId="375"/>
    <cellStyle name="常规 2 2 2 2 2" xfId="376"/>
    <cellStyle name="常规 2 4 4" xfId="377"/>
    <cellStyle name="计算 4 2_州本级" xfId="378"/>
    <cellStyle name="常规 2 2 2 2_州本级" xfId="379"/>
    <cellStyle name="输出 3 2 2" xfId="380"/>
    <cellStyle name="检查单元格 7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适中 2_州本级" xfId="389"/>
    <cellStyle name="常规 2 3 2 2" xfId="390"/>
    <cellStyle name="计算 5_州本级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常规 2 5" xfId="408"/>
    <cellStyle name="输出 4 2_州本级" xfId="409"/>
    <cellStyle name="常规 3_州本级" xfId="410"/>
    <cellStyle name="常规 2 5 2" xfId="411"/>
    <cellStyle name="常规 3 2_州本级" xfId="412"/>
    <cellStyle name="常规 3 2 2_州本级" xfId="413"/>
    <cellStyle name="适中 4_州本级" xfId="414"/>
    <cellStyle name="常规 2 5 2 2" xfId="415"/>
    <cellStyle name="检查单元格 6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常规 2 6 3" xfId="426"/>
    <cellStyle name="汇总 5_州本级" xfId="427"/>
    <cellStyle name="常规 2 6 4" xfId="428"/>
    <cellStyle name="检查单元格 3 2 2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 3 3 3" xfId="442"/>
    <cellStyle name="常规_2007年云南省向人大报送政府收支预算表格式编制过程表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输出 4 4" xfId="468"/>
    <cellStyle name="常规 5" xfId="469"/>
    <cellStyle name="解释性文本 2_州本级" xfId="470"/>
    <cellStyle name="常规 5 2_州本级" xfId="471"/>
    <cellStyle name="常规 5 3" xfId="472"/>
    <cellStyle name="常规 5_州本级" xfId="473"/>
    <cellStyle name="常规 6 2" xfId="474"/>
    <cellStyle name="汇总 2_州本级" xfId="475"/>
    <cellStyle name="常规 7" xfId="476"/>
    <cellStyle name="计算 3_州本级" xfId="477"/>
    <cellStyle name="常规 7 2" xfId="478"/>
    <cellStyle name="计算 3 2_州本级" xfId="479"/>
    <cellStyle name="常规 8" xfId="480"/>
    <cellStyle name="常规_2004年基金预算(二稿)" xfId="481"/>
    <cellStyle name="好 2" xfId="482"/>
    <cellStyle name="好 2 2" xfId="483"/>
    <cellStyle name="好 2 3" xfId="484"/>
    <cellStyle name="计算 4 2" xfId="485"/>
    <cellStyle name="好 2 4" xfId="486"/>
    <cellStyle name="计算 4 3" xfId="487"/>
    <cellStyle name="好 2_州本级" xfId="488"/>
    <cellStyle name="好 3" xfId="489"/>
    <cellStyle name="好 3 2_州本级" xfId="490"/>
    <cellStyle name="好 3 4" xfId="491"/>
    <cellStyle name="计算 5 3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检查单元格 4_州本级" xfId="512"/>
    <cellStyle name="注释 7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链接单元格 2_州本级" xfId="556"/>
    <cellStyle name="输出 4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链接单元格 5 2" xfId="573"/>
    <cellStyle name="着色 4" xfId="574"/>
    <cellStyle name="链接单元格 5 3" xfId="575"/>
    <cellStyle name="着色 5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千位[0]_1" xfId="583"/>
    <cellStyle name="适中 3 2_州本级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C7" sqref="C7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4" t="s">
        <v>0</v>
      </c>
      <c r="B1" s="144"/>
      <c r="C1" s="145"/>
    </row>
    <row r="2" ht="27" customHeight="1" spans="3:3">
      <c r="C2" s="146"/>
    </row>
    <row r="3" ht="85.5" customHeight="1" spans="1:4">
      <c r="A3" s="147" t="s">
        <v>1</v>
      </c>
      <c r="B3" s="148"/>
      <c r="C3" s="148"/>
      <c r="D3" s="148"/>
    </row>
    <row r="4" s="138" customFormat="1" ht="126" customHeight="1" spans="1:4">
      <c r="A4" s="147" t="s">
        <v>2</v>
      </c>
      <c r="B4" s="147"/>
      <c r="C4" s="147"/>
      <c r="D4" s="147"/>
    </row>
    <row r="5" ht="94.5" customHeight="1" spans="1:4">
      <c r="A5" s="149"/>
      <c r="B5" s="149"/>
      <c r="C5" s="149"/>
      <c r="D5" s="149"/>
    </row>
    <row r="6" ht="32.25" customHeight="1" spans="1:4">
      <c r="A6" s="150" t="s">
        <v>3</v>
      </c>
      <c r="B6" s="150"/>
      <c r="C6" s="150"/>
      <c r="D6" s="150"/>
    </row>
    <row r="7" ht="23.25" customHeight="1" spans="3:3">
      <c r="C7" s="151" t="s">
        <v>4</v>
      </c>
    </row>
    <row r="8" spans="3:3">
      <c r="C8" s="152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workbookViewId="0">
      <selection activeCell="B21" sqref="B21"/>
    </sheetView>
  </sheetViews>
  <sheetFormatPr defaultColWidth="9" defaultRowHeight="14.25" outlineLevelCol="1"/>
  <cols>
    <col min="1" max="1" width="9" style="138"/>
    <col min="2" max="2" width="91" style="138"/>
    <col min="3" max="16384" width="9" style="138"/>
  </cols>
  <sheetData>
    <row r="1" ht="30" customHeight="1"/>
    <row r="2" ht="37.5" customHeight="1" spans="1:2">
      <c r="A2" s="139" t="s">
        <v>5</v>
      </c>
      <c r="B2" s="139"/>
    </row>
    <row r="3" ht="36" customHeight="1" spans="1:2">
      <c r="A3" s="140" t="s">
        <v>6</v>
      </c>
      <c r="B3" s="141" t="s">
        <v>7</v>
      </c>
    </row>
    <row r="4" ht="27.75" customHeight="1" spans="1:2">
      <c r="A4" s="140">
        <v>1</v>
      </c>
      <c r="B4" s="142" t="s">
        <v>8</v>
      </c>
    </row>
    <row r="5" s="137" customFormat="1" ht="27.75" customHeight="1" spans="1:2">
      <c r="A5" s="140">
        <v>2</v>
      </c>
      <c r="B5" s="142" t="s">
        <v>9</v>
      </c>
    </row>
    <row r="6" s="137" customFormat="1" ht="27.75" customHeight="1" spans="1:2">
      <c r="A6" s="140">
        <v>3</v>
      </c>
      <c r="B6" s="142" t="s">
        <v>10</v>
      </c>
    </row>
    <row r="7" s="137" customFormat="1" ht="27.75" customHeight="1" spans="1:2">
      <c r="A7" s="140">
        <v>4</v>
      </c>
      <c r="B7" s="142" t="s">
        <v>11</v>
      </c>
    </row>
    <row r="8" spans="1:2">
      <c r="A8" s="143"/>
      <c r="B8" s="143"/>
    </row>
    <row r="9" spans="1:2">
      <c r="A9" s="143"/>
      <c r="B9" s="143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zoomScale="85" zoomScaleNormal="85" workbookViewId="0">
      <pane xSplit="1" ySplit="4" topLeftCell="B57" activePane="bottomRight" state="frozen"/>
      <selection/>
      <selection pane="topRight"/>
      <selection pane="bottomLeft"/>
      <selection pane="bottomRight" activeCell="C15" sqref="C15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07" customWidth="1"/>
    <col min="7" max="7" width="9.625" style="107" customWidth="1"/>
    <col min="8" max="8" width="9.625" style="108" customWidth="1"/>
    <col min="9" max="9" width="9.625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8</v>
      </c>
      <c r="B1" s="110"/>
      <c r="C1" s="110"/>
      <c r="D1" s="110"/>
      <c r="E1" s="110"/>
      <c r="F1" s="109"/>
      <c r="G1" s="109"/>
      <c r="H1" s="110"/>
      <c r="I1" s="109"/>
      <c r="J1" s="109"/>
      <c r="K1" s="110"/>
      <c r="L1" s="110"/>
      <c r="M1" s="110"/>
      <c r="N1" s="110"/>
      <c r="O1" s="109"/>
      <c r="P1" s="109"/>
      <c r="Q1" s="110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5"/>
      <c r="N2" s="114"/>
      <c r="O2" s="114"/>
      <c r="P2" s="126"/>
      <c r="R2" s="126" t="s">
        <v>12</v>
      </c>
    </row>
    <row r="3" ht="24.95" customHeight="1" spans="1:18">
      <c r="A3" s="115" t="s">
        <v>13</v>
      </c>
      <c r="B3" s="39" t="s">
        <v>14</v>
      </c>
      <c r="C3" s="116" t="s">
        <v>15</v>
      </c>
      <c r="D3" s="117"/>
      <c r="E3" s="117"/>
      <c r="F3" s="118"/>
      <c r="G3" s="118"/>
      <c r="H3" s="117"/>
      <c r="I3" s="127"/>
      <c r="J3" s="123" t="s">
        <v>16</v>
      </c>
      <c r="K3" s="39" t="s">
        <v>14</v>
      </c>
      <c r="L3" s="116" t="s">
        <v>15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17</v>
      </c>
      <c r="D4" s="39" t="s">
        <v>18</v>
      </c>
      <c r="E4" s="39" t="s">
        <v>19</v>
      </c>
      <c r="F4" s="120" t="s">
        <v>20</v>
      </c>
      <c r="G4" s="120" t="s">
        <v>21</v>
      </c>
      <c r="H4" s="39" t="s">
        <v>22</v>
      </c>
      <c r="I4" s="120" t="s">
        <v>23</v>
      </c>
      <c r="J4" s="12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1" t="s">
        <v>26</v>
      </c>
      <c r="B5" s="77">
        <f>SUM(B6:B22)</f>
        <v>0</v>
      </c>
      <c r="C5" s="77"/>
      <c r="D5" s="77">
        <v>1269.41</v>
      </c>
      <c r="E5" s="77">
        <f>SUM(E6:E22)</f>
        <v>1350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80.5899999999999</v>
      </c>
      <c r="I5" s="79">
        <f>IF(OR(VALUE(H5)=0,ISERROR(H5/D5)),"",H5/D5)</f>
        <v>0.0634861864960887</v>
      </c>
      <c r="J5" s="128" t="s">
        <v>27</v>
      </c>
      <c r="K5" s="129">
        <v>552.03</v>
      </c>
      <c r="L5" s="82">
        <v>394.24</v>
      </c>
      <c r="M5" s="82">
        <v>719.73</v>
      </c>
      <c r="N5" s="82">
        <v>700.57</v>
      </c>
      <c r="O5" s="78">
        <f>IF(OR(VALUE(N5)=0,ISERROR(N5/L5)),"",N5/L5)</f>
        <v>1.77701400162338</v>
      </c>
      <c r="P5" s="79">
        <f>IF(OR(VALUE(N5)=0,ISERROR(N5/K5-1)),"",N5/K5-1)</f>
        <v>0.269079579008387</v>
      </c>
      <c r="Q5" s="80">
        <f>N5-M5</f>
        <v>-19.16</v>
      </c>
      <c r="R5" s="79">
        <f>IF(OR(VALUE(Q5)=0,ISERROR(Q5/M5)),"",Q5/M5)</f>
        <v>-0.0266210940213691</v>
      </c>
    </row>
    <row r="6" spans="1:18">
      <c r="A6" s="85" t="s">
        <v>28</v>
      </c>
      <c r="B6" s="82"/>
      <c r="C6" s="82"/>
      <c r="D6" s="77"/>
      <c r="E6" s="82">
        <v>807</v>
      </c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807</v>
      </c>
      <c r="I6" s="79" t="str">
        <f t="shared" ref="I6:I40" si="3">IF(OR(VALUE(H6)=0,ISERROR(H6/D6)),"",H6/D6)</f>
        <v/>
      </c>
      <c r="J6" s="101" t="s">
        <v>29</v>
      </c>
      <c r="K6" s="130"/>
      <c r="L6" s="82"/>
      <c r="M6" s="82"/>
      <c r="N6" s="82"/>
      <c r="O6" s="131" t="str">
        <f>IF(OR(VALUE(N6)=0,ISERROR(N6/L6)),"",N6/L6)</f>
        <v/>
      </c>
      <c r="P6" s="92" t="str">
        <f>IF(OR(VALUE(N6)=0,ISERROR(N6/K6-1)),"",N6/K6-1)</f>
        <v/>
      </c>
      <c r="Q6" s="93">
        <f>N6-M6</f>
        <v>0</v>
      </c>
      <c r="R6" s="92" t="str">
        <f>IF(OR(VALUE(Q6)=0,ISERROR(Q6/M6)),"",Q6/M6)</f>
        <v/>
      </c>
    </row>
    <row r="7" spans="1:18">
      <c r="A7" s="85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130"/>
      <c r="L7" s="82"/>
      <c r="M7" s="82"/>
      <c r="N7" s="82"/>
      <c r="O7" s="131"/>
      <c r="P7" s="92"/>
      <c r="Q7" s="93"/>
      <c r="R7" s="92"/>
    </row>
    <row r="8" spans="1:18">
      <c r="A8" s="85" t="s">
        <v>32</v>
      </c>
      <c r="B8" s="82"/>
      <c r="C8" s="82"/>
      <c r="D8" s="77"/>
      <c r="E8" s="82">
        <v>34</v>
      </c>
      <c r="F8" s="78" t="str">
        <f t="shared" si="0"/>
        <v/>
      </c>
      <c r="G8" s="79" t="str">
        <f t="shared" si="1"/>
        <v/>
      </c>
      <c r="H8" s="80">
        <f t="shared" si="2"/>
        <v>34</v>
      </c>
      <c r="I8" s="79" t="str">
        <f t="shared" si="3"/>
        <v/>
      </c>
      <c r="J8" s="101" t="s">
        <v>33</v>
      </c>
      <c r="K8" s="130"/>
      <c r="L8" s="82"/>
      <c r="M8" s="82"/>
      <c r="N8" s="82"/>
      <c r="O8" s="131" t="str">
        <f t="shared" ref="O8:O39" si="4">IF(OR(VALUE(N8)=0,ISERROR(N8/L8)),"",N8/L8)</f>
        <v/>
      </c>
      <c r="P8" s="92" t="str">
        <f t="shared" ref="P8:P39" si="5">IF(OR(VALUE(N8)=0,ISERROR(N8/K8-1)),"",N8/K8-1)</f>
        <v/>
      </c>
      <c r="Q8" s="93">
        <f t="shared" ref="Q8:Q39" si="6">N8-M8</f>
        <v>0</v>
      </c>
      <c r="R8" s="92" t="str">
        <f t="shared" ref="R8:R39" si="7">IF(OR(VALUE(Q8)=0,ISERROR(Q8/M8)),"",Q8/M8)</f>
        <v/>
      </c>
    </row>
    <row r="9" spans="1:18">
      <c r="A9" s="85" t="s">
        <v>34</v>
      </c>
      <c r="B9" s="82"/>
      <c r="C9" s="82"/>
      <c r="D9" s="77"/>
      <c r="E9" s="82">
        <v>47</v>
      </c>
      <c r="F9" s="78" t="str">
        <f t="shared" si="0"/>
        <v/>
      </c>
      <c r="G9" s="79" t="str">
        <f t="shared" si="1"/>
        <v/>
      </c>
      <c r="H9" s="80">
        <f t="shared" si="2"/>
        <v>47</v>
      </c>
      <c r="I9" s="79" t="str">
        <f t="shared" si="3"/>
        <v/>
      </c>
      <c r="J9" s="101" t="s">
        <v>35</v>
      </c>
      <c r="K9" s="130"/>
      <c r="L9" s="82"/>
      <c r="M9" s="82"/>
      <c r="N9" s="82"/>
      <c r="O9" s="131" t="str">
        <f t="shared" si="4"/>
        <v/>
      </c>
      <c r="P9" s="92" t="str">
        <f t="shared" si="5"/>
        <v/>
      </c>
      <c r="Q9" s="93">
        <f t="shared" si="6"/>
        <v>0</v>
      </c>
      <c r="R9" s="92" t="str">
        <f t="shared" si="7"/>
        <v/>
      </c>
    </row>
    <row r="10" spans="1:18">
      <c r="A10" s="85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130"/>
      <c r="L10" s="82"/>
      <c r="M10" s="82"/>
      <c r="N10" s="82"/>
      <c r="O10" s="131" t="str">
        <f t="shared" si="4"/>
        <v/>
      </c>
      <c r="P10" s="92" t="str">
        <f t="shared" si="5"/>
        <v/>
      </c>
      <c r="Q10" s="93">
        <f t="shared" si="6"/>
        <v>0</v>
      </c>
      <c r="R10" s="92" t="str">
        <f t="shared" si="7"/>
        <v/>
      </c>
    </row>
    <row r="11" ht="28.5" spans="1:18">
      <c r="A11" s="85" t="s">
        <v>38</v>
      </c>
      <c r="B11" s="82"/>
      <c r="C11" s="82"/>
      <c r="D11" s="77"/>
      <c r="E11" s="82">
        <v>230</v>
      </c>
      <c r="F11" s="78" t="str">
        <f t="shared" si="0"/>
        <v/>
      </c>
      <c r="G11" s="79" t="str">
        <f t="shared" si="1"/>
        <v/>
      </c>
      <c r="H11" s="80">
        <f t="shared" si="2"/>
        <v>230</v>
      </c>
      <c r="I11" s="79" t="str">
        <f t="shared" si="3"/>
        <v/>
      </c>
      <c r="J11" s="101" t="s">
        <v>39</v>
      </c>
      <c r="K11" s="130">
        <v>106.9</v>
      </c>
      <c r="L11" s="82">
        <v>48.18</v>
      </c>
      <c r="M11" s="82">
        <v>47.77</v>
      </c>
      <c r="N11" s="82">
        <v>48.72</v>
      </c>
      <c r="O11" s="131">
        <f t="shared" si="4"/>
        <v>1.01120797011208</v>
      </c>
      <c r="P11" s="92">
        <f t="shared" si="5"/>
        <v>-0.544246959775491</v>
      </c>
      <c r="Q11" s="93">
        <f t="shared" si="6"/>
        <v>0.949999999999996</v>
      </c>
      <c r="R11" s="92">
        <f t="shared" si="7"/>
        <v>0.0198869583420556</v>
      </c>
    </row>
    <row r="12" ht="28.5" spans="1:18">
      <c r="A12" s="85" t="s">
        <v>40</v>
      </c>
      <c r="B12" s="82"/>
      <c r="C12" s="82"/>
      <c r="D12" s="77"/>
      <c r="E12" s="82">
        <v>29</v>
      </c>
      <c r="F12" s="78" t="str">
        <f t="shared" si="0"/>
        <v/>
      </c>
      <c r="G12" s="79" t="str">
        <f t="shared" si="1"/>
        <v/>
      </c>
      <c r="H12" s="80">
        <f t="shared" si="2"/>
        <v>29</v>
      </c>
      <c r="I12" s="79" t="str">
        <f t="shared" si="3"/>
        <v/>
      </c>
      <c r="J12" s="101" t="s">
        <v>41</v>
      </c>
      <c r="K12" s="130">
        <v>197.98</v>
      </c>
      <c r="L12" s="82">
        <v>179.94</v>
      </c>
      <c r="M12" s="82">
        <v>159.37</v>
      </c>
      <c r="N12" s="82">
        <v>157.82</v>
      </c>
      <c r="O12" s="131">
        <f t="shared" si="4"/>
        <v>0.877070134489274</v>
      </c>
      <c r="P12" s="92">
        <f t="shared" si="5"/>
        <v>-0.202848772603293</v>
      </c>
      <c r="Q12" s="93">
        <f t="shared" si="6"/>
        <v>-1.55000000000001</v>
      </c>
      <c r="R12" s="92">
        <f t="shared" si="7"/>
        <v>-0.0097257953190689</v>
      </c>
    </row>
    <row r="13" ht="28.5" spans="1:18">
      <c r="A13" s="85" t="s">
        <v>42</v>
      </c>
      <c r="B13" s="82"/>
      <c r="C13" s="82"/>
      <c r="D13" s="77"/>
      <c r="E13" s="82">
        <v>146</v>
      </c>
      <c r="F13" s="78" t="str">
        <f t="shared" si="0"/>
        <v/>
      </c>
      <c r="G13" s="79" t="str">
        <f t="shared" si="1"/>
        <v/>
      </c>
      <c r="H13" s="80">
        <f t="shared" si="2"/>
        <v>146</v>
      </c>
      <c r="I13" s="79" t="str">
        <f t="shared" si="3"/>
        <v/>
      </c>
      <c r="J13" s="101" t="s">
        <v>43</v>
      </c>
      <c r="K13" s="130">
        <v>74.82</v>
      </c>
      <c r="L13" s="82">
        <v>62.28</v>
      </c>
      <c r="M13" s="82">
        <v>54.88</v>
      </c>
      <c r="N13" s="82">
        <v>60.94</v>
      </c>
      <c r="O13" s="131">
        <f t="shared" si="4"/>
        <v>0.978484264611432</v>
      </c>
      <c r="P13" s="92">
        <f t="shared" si="5"/>
        <v>-0.185511895215183</v>
      </c>
      <c r="Q13" s="93">
        <f t="shared" si="6"/>
        <v>6.06</v>
      </c>
      <c r="R13" s="92">
        <f t="shared" si="7"/>
        <v>0.110422740524781</v>
      </c>
    </row>
    <row r="14" spans="1:18">
      <c r="A14" s="85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30"/>
      <c r="L14" s="82"/>
      <c r="M14" s="82"/>
      <c r="N14" s="82"/>
      <c r="O14" s="131" t="str">
        <f t="shared" si="4"/>
        <v/>
      </c>
      <c r="P14" s="92" t="str">
        <f t="shared" si="5"/>
        <v/>
      </c>
      <c r="Q14" s="93">
        <f t="shared" si="6"/>
        <v>0</v>
      </c>
      <c r="R14" s="92" t="str">
        <f t="shared" si="7"/>
        <v/>
      </c>
    </row>
    <row r="15" spans="1:18">
      <c r="A15" s="85" t="s">
        <v>46</v>
      </c>
      <c r="B15" s="82"/>
      <c r="C15" s="82"/>
      <c r="D15" s="77"/>
      <c r="E15" s="82">
        <v>45</v>
      </c>
      <c r="F15" s="78" t="str">
        <f t="shared" si="0"/>
        <v/>
      </c>
      <c r="G15" s="79" t="str">
        <f t="shared" si="1"/>
        <v/>
      </c>
      <c r="H15" s="80">
        <f t="shared" si="2"/>
        <v>45</v>
      </c>
      <c r="I15" s="79" t="str">
        <f t="shared" si="3"/>
        <v/>
      </c>
      <c r="J15" s="101" t="s">
        <v>47</v>
      </c>
      <c r="K15" s="130"/>
      <c r="L15" s="82"/>
      <c r="M15" s="82"/>
      <c r="N15" s="82"/>
      <c r="O15" s="131" t="str">
        <f t="shared" si="4"/>
        <v/>
      </c>
      <c r="P15" s="92" t="str">
        <f t="shared" si="5"/>
        <v/>
      </c>
      <c r="Q15" s="93">
        <f t="shared" si="6"/>
        <v>0</v>
      </c>
      <c r="R15" s="92" t="str">
        <f t="shared" si="7"/>
        <v/>
      </c>
    </row>
    <row r="16" spans="1:18">
      <c r="A16" s="85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130">
        <v>468.14</v>
      </c>
      <c r="L16" s="82">
        <v>377.44</v>
      </c>
      <c r="M16" s="82">
        <v>931.89</v>
      </c>
      <c r="N16" s="82">
        <v>972.68</v>
      </c>
      <c r="O16" s="131">
        <f t="shared" si="4"/>
        <v>2.57704535820263</v>
      </c>
      <c r="P16" s="92">
        <f t="shared" si="5"/>
        <v>1.07775451787927</v>
      </c>
      <c r="Q16" s="93">
        <f t="shared" si="6"/>
        <v>40.79</v>
      </c>
      <c r="R16" s="92">
        <f t="shared" si="7"/>
        <v>0.0437712605565034</v>
      </c>
    </row>
    <row r="17" spans="1:18">
      <c r="A17" s="85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30"/>
      <c r="L17" s="82"/>
      <c r="M17" s="82"/>
      <c r="N17" s="82"/>
      <c r="O17" s="131" t="str">
        <f t="shared" si="4"/>
        <v/>
      </c>
      <c r="P17" s="92" t="str">
        <f t="shared" si="5"/>
        <v/>
      </c>
      <c r="Q17" s="93">
        <f t="shared" si="6"/>
        <v>0</v>
      </c>
      <c r="R17" s="92" t="str">
        <f t="shared" si="7"/>
        <v/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130"/>
      <c r="L18" s="82"/>
      <c r="M18" s="82"/>
      <c r="N18" s="82"/>
      <c r="O18" s="131" t="str">
        <f t="shared" si="4"/>
        <v/>
      </c>
      <c r="P18" s="92" t="str">
        <f t="shared" si="5"/>
        <v/>
      </c>
      <c r="Q18" s="93">
        <f t="shared" si="6"/>
        <v>0</v>
      </c>
      <c r="R18" s="92" t="str">
        <f t="shared" si="7"/>
        <v/>
      </c>
    </row>
    <row r="19" spans="1:18">
      <c r="A19" s="85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130"/>
      <c r="L19" s="82"/>
      <c r="M19" s="82"/>
      <c r="N19" s="82"/>
      <c r="O19" s="131" t="str">
        <f t="shared" si="4"/>
        <v/>
      </c>
      <c r="P19" s="92" t="str">
        <f t="shared" si="5"/>
        <v/>
      </c>
      <c r="Q19" s="93">
        <f t="shared" si="6"/>
        <v>0</v>
      </c>
      <c r="R19" s="92" t="str">
        <f t="shared" si="7"/>
        <v/>
      </c>
    </row>
    <row r="20" spans="1:18">
      <c r="A20" s="85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130"/>
      <c r="L20" s="82"/>
      <c r="M20" s="82"/>
      <c r="N20" s="82"/>
      <c r="O20" s="131" t="str">
        <f t="shared" si="4"/>
        <v/>
      </c>
      <c r="P20" s="92" t="str">
        <f t="shared" si="5"/>
        <v/>
      </c>
      <c r="Q20" s="93">
        <f t="shared" si="6"/>
        <v>0</v>
      </c>
      <c r="R20" s="92" t="str">
        <f t="shared" si="7"/>
        <v/>
      </c>
    </row>
    <row r="21" ht="28.5" spans="1:18">
      <c r="A21" s="85" t="s">
        <v>58</v>
      </c>
      <c r="B21" s="82"/>
      <c r="C21" s="82"/>
      <c r="D21" s="77"/>
      <c r="E21" s="82">
        <v>12</v>
      </c>
      <c r="F21" s="78" t="str">
        <f t="shared" si="0"/>
        <v/>
      </c>
      <c r="G21" s="79" t="str">
        <f t="shared" si="1"/>
        <v/>
      </c>
      <c r="H21" s="80">
        <f t="shared" si="2"/>
        <v>12</v>
      </c>
      <c r="I21" s="79" t="str">
        <f t="shared" si="3"/>
        <v/>
      </c>
      <c r="J21" s="101" t="s">
        <v>59</v>
      </c>
      <c r="K21" s="130"/>
      <c r="L21" s="129"/>
      <c r="M21" s="82"/>
      <c r="N21" s="129"/>
      <c r="O21" s="131" t="str">
        <f t="shared" si="4"/>
        <v/>
      </c>
      <c r="P21" s="92" t="str">
        <f t="shared" si="5"/>
        <v/>
      </c>
      <c r="Q21" s="93">
        <f t="shared" si="6"/>
        <v>0</v>
      </c>
      <c r="R21" s="92" t="str">
        <f t="shared" si="7"/>
        <v/>
      </c>
    </row>
    <row r="22" spans="1:18">
      <c r="A22" s="122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61</v>
      </c>
      <c r="K22" s="130">
        <v>59.76</v>
      </c>
      <c r="L22" s="82">
        <v>66.09</v>
      </c>
      <c r="M22" s="82">
        <v>54.77</v>
      </c>
      <c r="N22" s="82">
        <v>59.62</v>
      </c>
      <c r="O22" s="131">
        <f t="shared" si="4"/>
        <v>0.902103192616129</v>
      </c>
      <c r="P22" s="92">
        <f t="shared" si="5"/>
        <v>-0.00234270414993309</v>
      </c>
      <c r="Q22" s="93">
        <f t="shared" si="6"/>
        <v>4.84999999999999</v>
      </c>
      <c r="R22" s="92">
        <f t="shared" si="7"/>
        <v>0.0885521270768668</v>
      </c>
    </row>
    <row r="23" spans="1:18">
      <c r="A23" s="101" t="s">
        <v>62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130"/>
      <c r="L23" s="129"/>
      <c r="M23" s="82"/>
      <c r="N23" s="82"/>
      <c r="O23" s="131" t="str">
        <f t="shared" si="4"/>
        <v/>
      </c>
      <c r="P23" s="92" t="str">
        <f t="shared" si="5"/>
        <v/>
      </c>
      <c r="Q23" s="93">
        <f t="shared" si="6"/>
        <v>0</v>
      </c>
      <c r="R23" s="92" t="str">
        <f t="shared" si="7"/>
        <v/>
      </c>
    </row>
    <row r="24" spans="1:18">
      <c r="A24" s="85" t="s">
        <v>64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65</v>
      </c>
      <c r="K24" s="130"/>
      <c r="L24" s="129"/>
      <c r="M24" s="82"/>
      <c r="N24" s="129"/>
      <c r="O24" s="131" t="str">
        <f t="shared" si="4"/>
        <v/>
      </c>
      <c r="P24" s="92" t="str">
        <f t="shared" si="5"/>
        <v/>
      </c>
      <c r="Q24" s="93">
        <f t="shared" si="6"/>
        <v>0</v>
      </c>
      <c r="R24" s="92" t="str">
        <f t="shared" si="7"/>
        <v/>
      </c>
    </row>
    <row r="25" ht="28.5" spans="1:18">
      <c r="A25" s="85" t="s">
        <v>66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67</v>
      </c>
      <c r="K25" s="130"/>
      <c r="L25" s="129"/>
      <c r="M25" s="82"/>
      <c r="N25" s="129"/>
      <c r="O25" s="131" t="str">
        <f t="shared" si="4"/>
        <v/>
      </c>
      <c r="P25" s="92" t="str">
        <f t="shared" si="5"/>
        <v/>
      </c>
      <c r="Q25" s="93">
        <f t="shared" si="6"/>
        <v>0</v>
      </c>
      <c r="R25" s="92" t="str">
        <f t="shared" si="7"/>
        <v/>
      </c>
    </row>
    <row r="26" spans="1:18">
      <c r="A26" s="85" t="s">
        <v>68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69</v>
      </c>
      <c r="K26" s="130"/>
      <c r="L26" s="129"/>
      <c r="M26" s="82"/>
      <c r="N26" s="129"/>
      <c r="O26" s="131" t="str">
        <f t="shared" si="4"/>
        <v/>
      </c>
      <c r="P26" s="92" t="str">
        <f t="shared" si="5"/>
        <v/>
      </c>
      <c r="Q26" s="93">
        <f t="shared" si="6"/>
        <v>0</v>
      </c>
      <c r="R26" s="92" t="str">
        <f t="shared" si="7"/>
        <v/>
      </c>
    </row>
    <row r="27" ht="28.5" spans="1:18">
      <c r="A27" s="85" t="s">
        <v>70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2"/>
      <c r="K27" s="133"/>
      <c r="L27" s="129"/>
      <c r="M27" s="82"/>
      <c r="N27" s="129"/>
      <c r="O27" s="131" t="str">
        <f t="shared" si="4"/>
        <v/>
      </c>
      <c r="P27" s="92" t="str">
        <f t="shared" si="5"/>
        <v/>
      </c>
      <c r="Q27" s="93">
        <f t="shared" si="6"/>
        <v>0</v>
      </c>
      <c r="R27" s="92" t="str">
        <f t="shared" si="7"/>
        <v/>
      </c>
    </row>
    <row r="28" ht="28.5" spans="1:18">
      <c r="A28" s="85" t="s">
        <v>71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2"/>
      <c r="K28" s="129"/>
      <c r="L28" s="82"/>
      <c r="M28" s="82"/>
      <c r="N28" s="82"/>
      <c r="O28" s="131" t="str">
        <f t="shared" si="4"/>
        <v/>
      </c>
      <c r="P28" s="92" t="str">
        <f t="shared" si="5"/>
        <v/>
      </c>
      <c r="Q28" s="93">
        <f t="shared" si="6"/>
        <v>0</v>
      </c>
      <c r="R28" s="92" t="str">
        <f t="shared" si="7"/>
        <v/>
      </c>
    </row>
    <row r="29" spans="1:18">
      <c r="A29" s="85" t="s">
        <v>72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2"/>
      <c r="K29" s="129"/>
      <c r="L29" s="129"/>
      <c r="M29" s="82"/>
      <c r="N29" s="129"/>
      <c r="O29" s="131"/>
      <c r="P29" s="92"/>
      <c r="Q29" s="93"/>
      <c r="R29" s="92"/>
    </row>
    <row r="30" ht="28.5" spans="1:18">
      <c r="A30" s="85" t="s">
        <v>73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2"/>
      <c r="K30" s="129"/>
      <c r="L30" s="129"/>
      <c r="M30" s="82"/>
      <c r="N30" s="129"/>
      <c r="O30" s="131"/>
      <c r="P30" s="92"/>
      <c r="Q30" s="93"/>
      <c r="R30" s="92"/>
    </row>
    <row r="31" spans="1:18">
      <c r="A31" s="85" t="s">
        <v>74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75</v>
      </c>
      <c r="K31" s="129"/>
      <c r="L31" s="129"/>
      <c r="M31" s="82"/>
      <c r="N31" s="129"/>
      <c r="O31" s="131" t="str">
        <f t="shared" ref="O31:O41" si="8">IF(OR(VALUE(N31)=0,ISERROR(N31/L31)),"",N31/L31)</f>
        <v/>
      </c>
      <c r="P31" s="92" t="str">
        <f t="shared" ref="P31:P41" si="9">IF(OR(VALUE(N31)=0,ISERROR(N31/K31-1)),"",N31/K31-1)</f>
        <v/>
      </c>
      <c r="Q31" s="93">
        <f t="shared" ref="Q31:Q41" si="10">N31-M31</f>
        <v>0</v>
      </c>
      <c r="R31" s="92" t="str">
        <f t="shared" ref="R31:R41" si="11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29"/>
      <c r="L32" s="129"/>
      <c r="M32" s="77"/>
      <c r="N32" s="129"/>
      <c r="O32" s="131" t="str">
        <f t="shared" si="8"/>
        <v/>
      </c>
      <c r="P32" s="92" t="str">
        <f t="shared" si="9"/>
        <v/>
      </c>
      <c r="Q32" s="93">
        <f t="shared" si="10"/>
        <v>0</v>
      </c>
      <c r="R32" s="92" t="str">
        <f t="shared" si="11"/>
        <v/>
      </c>
    </row>
    <row r="33" ht="30" customHeight="1" spans="1:18">
      <c r="A33" s="123" t="s">
        <v>76</v>
      </c>
      <c r="B33" s="77">
        <f>SUM(B5,B23)</f>
        <v>0</v>
      </c>
      <c r="C33" s="77"/>
      <c r="D33" s="77">
        <f>SUM(D5,D23)</f>
        <v>1269.41</v>
      </c>
      <c r="E33" s="77">
        <f>SUM(E5,E23)</f>
        <v>1350</v>
      </c>
      <c r="F33" s="78" t="str">
        <f t="shared" si="0"/>
        <v/>
      </c>
      <c r="G33" s="79" t="str">
        <f t="shared" si="1"/>
        <v/>
      </c>
      <c r="H33" s="80">
        <f t="shared" si="2"/>
        <v>80.5899999999999</v>
      </c>
      <c r="I33" s="79">
        <f t="shared" si="3"/>
        <v>0.0634861864960887</v>
      </c>
      <c r="J33" s="86" t="s">
        <v>77</v>
      </c>
      <c r="K33" s="77">
        <f t="shared" ref="K33:N33" si="12">SUM(K5:K31)</f>
        <v>1459.63</v>
      </c>
      <c r="L33" s="77">
        <f t="shared" si="12"/>
        <v>1128.17</v>
      </c>
      <c r="M33" s="77">
        <f t="shared" si="12"/>
        <v>1968.41</v>
      </c>
      <c r="N33" s="77">
        <f t="shared" si="12"/>
        <v>2000.35</v>
      </c>
      <c r="O33" s="78">
        <f t="shared" si="8"/>
        <v>1.77309270765931</v>
      </c>
      <c r="P33" s="79">
        <f t="shared" si="9"/>
        <v>0.370450045559491</v>
      </c>
      <c r="Q33" s="80">
        <f t="shared" si="10"/>
        <v>31.9400000000001</v>
      </c>
      <c r="R33" s="79">
        <f t="shared" si="11"/>
        <v>0.0162262943187649</v>
      </c>
    </row>
    <row r="34" ht="27" customHeight="1" spans="1:18">
      <c r="A34" s="101" t="s">
        <v>78</v>
      </c>
      <c r="B34" s="77">
        <f>SUM(B35,B40,B59,B62,B65,B66)</f>
        <v>1459.63</v>
      </c>
      <c r="C34" s="77">
        <f>SUM(C35,C40,C59,C62,C65,C66)</f>
        <v>1128.17</v>
      </c>
      <c r="D34" s="77">
        <f>SUM(D35,D40,D59,D62,D65,D66)</f>
        <v>699</v>
      </c>
      <c r="E34" s="77">
        <f>SUM(E35,E40,E59,E62,E65,E66)</f>
        <v>650.35</v>
      </c>
      <c r="F34" s="78">
        <f t="shared" si="0"/>
        <v>0.576464539918629</v>
      </c>
      <c r="G34" s="79">
        <f t="shared" si="1"/>
        <v>-0.554441879106349</v>
      </c>
      <c r="H34" s="80">
        <f t="shared" si="2"/>
        <v>-48.65</v>
      </c>
      <c r="I34" s="79">
        <f t="shared" si="3"/>
        <v>-0.0695994277539342</v>
      </c>
      <c r="J34" s="101" t="s">
        <v>79</v>
      </c>
      <c r="K34" s="77">
        <f t="shared" ref="K34:N34" si="13">SUM(K35,K40,,K65,K66)</f>
        <v>0</v>
      </c>
      <c r="L34" s="77">
        <f t="shared" si="13"/>
        <v>0</v>
      </c>
      <c r="M34" s="77">
        <f t="shared" si="13"/>
        <v>0</v>
      </c>
      <c r="N34" s="77">
        <f t="shared" si="13"/>
        <v>0</v>
      </c>
      <c r="O34" s="131" t="str">
        <f t="shared" si="8"/>
        <v/>
      </c>
      <c r="P34" s="92" t="str">
        <f t="shared" si="9"/>
        <v/>
      </c>
      <c r="Q34" s="93">
        <f t="shared" si="10"/>
        <v>0</v>
      </c>
      <c r="R34" s="92" t="str">
        <f t="shared" si="11"/>
        <v/>
      </c>
    </row>
    <row r="35" spans="1:18">
      <c r="A35" s="101" t="s">
        <v>80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81</v>
      </c>
      <c r="K35" s="77">
        <f t="shared" ref="K35:N35" si="14">SUM(K36:K37)</f>
        <v>0</v>
      </c>
      <c r="L35" s="77">
        <f t="shared" si="14"/>
        <v>0</v>
      </c>
      <c r="M35" s="77">
        <f t="shared" si="14"/>
        <v>0</v>
      </c>
      <c r="N35" s="77">
        <f t="shared" si="14"/>
        <v>0</v>
      </c>
      <c r="O35" s="131" t="str">
        <f t="shared" si="8"/>
        <v/>
      </c>
      <c r="P35" s="92" t="str">
        <f t="shared" si="9"/>
        <v/>
      </c>
      <c r="Q35" s="93">
        <f t="shared" si="10"/>
        <v>0</v>
      </c>
      <c r="R35" s="92" t="str">
        <f t="shared" si="11"/>
        <v/>
      </c>
    </row>
    <row r="36" ht="28.5" spans="1:18">
      <c r="A36" s="85" t="s">
        <v>82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83</v>
      </c>
      <c r="K36" s="89"/>
      <c r="L36" s="89"/>
      <c r="M36" s="77"/>
      <c r="N36" s="89"/>
      <c r="O36" s="131" t="str">
        <f t="shared" si="8"/>
        <v/>
      </c>
      <c r="P36" s="92" t="str">
        <f t="shared" si="9"/>
        <v/>
      </c>
      <c r="Q36" s="93">
        <f t="shared" si="10"/>
        <v>0</v>
      </c>
      <c r="R36" s="92" t="str">
        <f t="shared" si="11"/>
        <v/>
      </c>
    </row>
    <row r="37" ht="28.5" spans="1:18">
      <c r="A37" s="85" t="s">
        <v>84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85</v>
      </c>
      <c r="K37" s="89"/>
      <c r="L37" s="89"/>
      <c r="M37" s="77"/>
      <c r="N37" s="89"/>
      <c r="O37" s="131" t="str">
        <f t="shared" si="8"/>
        <v/>
      </c>
      <c r="P37" s="92" t="str">
        <f t="shared" si="9"/>
        <v/>
      </c>
      <c r="Q37" s="93">
        <f t="shared" si="10"/>
        <v>0</v>
      </c>
      <c r="R37" s="92" t="str">
        <f t="shared" si="11"/>
        <v/>
      </c>
    </row>
    <row r="38" ht="28.5" spans="1:18">
      <c r="A38" s="85" t="s">
        <v>86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87</v>
      </c>
      <c r="K38" s="89"/>
      <c r="L38" s="89"/>
      <c r="M38" s="77"/>
      <c r="N38" s="89"/>
      <c r="O38" s="131" t="str">
        <f t="shared" si="8"/>
        <v/>
      </c>
      <c r="P38" s="92" t="str">
        <f t="shared" si="9"/>
        <v/>
      </c>
      <c r="Q38" s="93">
        <f t="shared" si="10"/>
        <v>0</v>
      </c>
      <c r="R38" s="92" t="str">
        <f t="shared" si="11"/>
        <v/>
      </c>
    </row>
    <row r="39" spans="1:18">
      <c r="A39" s="85" t="s">
        <v>88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89</v>
      </c>
      <c r="K39" s="89">
        <f t="shared" ref="K39:N39" si="15">SUM(K40:K41)</f>
        <v>0</v>
      </c>
      <c r="L39" s="89">
        <f t="shared" si="15"/>
        <v>0</v>
      </c>
      <c r="M39" s="89">
        <f t="shared" si="15"/>
        <v>0</v>
      </c>
      <c r="N39" s="89">
        <f t="shared" si="15"/>
        <v>0</v>
      </c>
      <c r="O39" s="131" t="str">
        <f t="shared" si="8"/>
        <v/>
      </c>
      <c r="P39" s="92" t="str">
        <f t="shared" si="9"/>
        <v/>
      </c>
      <c r="Q39" s="93">
        <f t="shared" si="10"/>
        <v>0</v>
      </c>
      <c r="R39" s="92" t="str">
        <f t="shared" si="11"/>
        <v/>
      </c>
    </row>
    <row r="40" ht="28.5" spans="1:18">
      <c r="A40" s="101" t="s">
        <v>90</v>
      </c>
      <c r="B40" s="82">
        <v>1459.63</v>
      </c>
      <c r="C40" s="82">
        <f>SUM(C41:C58)</f>
        <v>1128.17</v>
      </c>
      <c r="D40" s="82">
        <v>699</v>
      </c>
      <c r="E40" s="82">
        <v>650.35</v>
      </c>
      <c r="F40" s="78">
        <f t="shared" si="0"/>
        <v>0.576464539918629</v>
      </c>
      <c r="G40" s="79">
        <f t="shared" si="1"/>
        <v>-0.554441879106349</v>
      </c>
      <c r="H40" s="80">
        <f t="shared" si="2"/>
        <v>-48.65</v>
      </c>
      <c r="I40" s="79">
        <f t="shared" si="3"/>
        <v>-0.0695994277539342</v>
      </c>
      <c r="J40" s="101" t="s">
        <v>91</v>
      </c>
      <c r="K40" s="77">
        <f t="shared" ref="K40:N40" si="16">SUM(K41)</f>
        <v>0</v>
      </c>
      <c r="L40" s="77">
        <f t="shared" si="16"/>
        <v>0</v>
      </c>
      <c r="M40" s="77"/>
      <c r="N40" s="77">
        <f t="shared" si="16"/>
        <v>0</v>
      </c>
      <c r="O40" s="131" t="str">
        <f t="shared" si="8"/>
        <v/>
      </c>
      <c r="P40" s="92" t="str">
        <f t="shared" si="9"/>
        <v/>
      </c>
      <c r="Q40" s="93">
        <f t="shared" si="10"/>
        <v>0</v>
      </c>
      <c r="R40" s="92" t="str">
        <f t="shared" si="11"/>
        <v/>
      </c>
    </row>
    <row r="41" ht="28.5" spans="1:18">
      <c r="A41" s="85" t="s">
        <v>92</v>
      </c>
      <c r="B41" s="89"/>
      <c r="C41" s="89"/>
      <c r="D41" s="77"/>
      <c r="E41" s="89"/>
      <c r="F41" s="78" t="str">
        <f t="shared" ref="F41:F68" si="17">IF(OR(VALUE(E41)=0,ISERROR(E41/C41)),"",E41/C41)</f>
        <v/>
      </c>
      <c r="G41" s="79" t="str">
        <f t="shared" ref="G41:G68" si="18">IF(OR(VALUE(E41)=0,ISERROR(E41/B41-1)),"",E41/B41-1)</f>
        <v/>
      </c>
      <c r="H41" s="80">
        <f t="shared" ref="H41:H68" si="19">E41-D41</f>
        <v>0</v>
      </c>
      <c r="I41" s="79" t="str">
        <f t="shared" ref="I41:I68" si="20">IF(OR(VALUE(H41)=0,ISERROR(H41/D41)),"",H41/D41)</f>
        <v/>
      </c>
      <c r="J41" s="101" t="s">
        <v>93</v>
      </c>
      <c r="K41" s="89"/>
      <c r="L41" s="89"/>
      <c r="M41" s="77"/>
      <c r="N41" s="89"/>
      <c r="O41" s="131" t="str">
        <f t="shared" si="8"/>
        <v/>
      </c>
      <c r="P41" s="92" t="str">
        <f t="shared" si="9"/>
        <v/>
      </c>
      <c r="Q41" s="93">
        <f t="shared" si="10"/>
        <v>0</v>
      </c>
      <c r="R41" s="92" t="str">
        <f t="shared" si="11"/>
        <v/>
      </c>
    </row>
    <row r="42" spans="1:18">
      <c r="A42" s="81" t="s">
        <v>94</v>
      </c>
      <c r="B42" s="89"/>
      <c r="C42" s="89"/>
      <c r="D42" s="77"/>
      <c r="E42" s="89"/>
      <c r="F42" s="78" t="str">
        <f t="shared" si="17"/>
        <v/>
      </c>
      <c r="G42" s="79" t="str">
        <f t="shared" si="18"/>
        <v/>
      </c>
      <c r="H42" s="80">
        <f t="shared" si="19"/>
        <v>0</v>
      </c>
      <c r="I42" s="79" t="str">
        <f t="shared" si="20"/>
        <v/>
      </c>
      <c r="J42" s="81"/>
      <c r="K42" s="89"/>
      <c r="L42" s="89"/>
      <c r="M42" s="77"/>
      <c r="N42" s="89"/>
      <c r="O42" s="131" t="str">
        <f t="shared" ref="O42:O68" si="21">IF(OR(VALUE(N42)=0,ISERROR(N42/L42)),"",N42/L42)</f>
        <v/>
      </c>
      <c r="P42" s="92" t="str">
        <f t="shared" ref="P42:P68" si="22">IF(OR(VALUE(N42)=0,ISERROR(N42/K42-1)),"",N42/K42-1)</f>
        <v/>
      </c>
      <c r="Q42" s="93">
        <f t="shared" ref="Q42:Q68" si="23">N42-M42</f>
        <v>0</v>
      </c>
      <c r="R42" s="92" t="str">
        <f t="shared" ref="R42:R68" si="24">IF(OR(VALUE(Q42)=0,ISERROR(Q42/M42)),"",Q42/M42)</f>
        <v/>
      </c>
    </row>
    <row r="43" ht="28.5" spans="1:18">
      <c r="A43" s="81" t="s">
        <v>95</v>
      </c>
      <c r="B43" s="89"/>
      <c r="C43" s="89"/>
      <c r="D43" s="77"/>
      <c r="E43" s="89"/>
      <c r="F43" s="78" t="str">
        <f t="shared" si="17"/>
        <v/>
      </c>
      <c r="G43" s="79" t="str">
        <f t="shared" si="18"/>
        <v/>
      </c>
      <c r="H43" s="80">
        <f t="shared" si="19"/>
        <v>0</v>
      </c>
      <c r="I43" s="79" t="str">
        <f t="shared" si="20"/>
        <v/>
      </c>
      <c r="J43" s="81"/>
      <c r="K43" s="89"/>
      <c r="L43" s="89"/>
      <c r="M43" s="77"/>
      <c r="N43" s="89"/>
      <c r="O43" s="131" t="str">
        <f t="shared" si="21"/>
        <v/>
      </c>
      <c r="P43" s="92" t="str">
        <f t="shared" si="22"/>
        <v/>
      </c>
      <c r="Q43" s="93">
        <f t="shared" si="23"/>
        <v>0</v>
      </c>
      <c r="R43" s="92" t="str">
        <f t="shared" si="24"/>
        <v/>
      </c>
    </row>
    <row r="44" ht="28.5" spans="1:18">
      <c r="A44" s="81" t="s">
        <v>96</v>
      </c>
      <c r="B44" s="89"/>
      <c r="C44" s="89"/>
      <c r="D44" s="77"/>
      <c r="E44" s="89"/>
      <c r="F44" s="78" t="str">
        <f t="shared" si="17"/>
        <v/>
      </c>
      <c r="G44" s="79" t="str">
        <f t="shared" si="18"/>
        <v/>
      </c>
      <c r="H44" s="80">
        <f t="shared" si="19"/>
        <v>0</v>
      </c>
      <c r="I44" s="79" t="str">
        <f t="shared" si="20"/>
        <v/>
      </c>
      <c r="J44" s="81"/>
      <c r="K44" s="89"/>
      <c r="L44" s="89"/>
      <c r="M44" s="77"/>
      <c r="N44" s="89"/>
      <c r="O44" s="131" t="str">
        <f t="shared" si="21"/>
        <v/>
      </c>
      <c r="P44" s="92" t="str">
        <f t="shared" si="22"/>
        <v/>
      </c>
      <c r="Q44" s="93">
        <f t="shared" si="23"/>
        <v>0</v>
      </c>
      <c r="R44" s="92" t="str">
        <f t="shared" si="24"/>
        <v/>
      </c>
    </row>
    <row r="45" spans="1:18">
      <c r="A45" s="81" t="s">
        <v>97</v>
      </c>
      <c r="B45" s="89"/>
      <c r="C45" s="89"/>
      <c r="D45" s="77"/>
      <c r="E45" s="89"/>
      <c r="F45" s="78" t="str">
        <f t="shared" si="17"/>
        <v/>
      </c>
      <c r="G45" s="79" t="str">
        <f t="shared" si="18"/>
        <v/>
      </c>
      <c r="H45" s="80">
        <f t="shared" si="19"/>
        <v>0</v>
      </c>
      <c r="I45" s="79" t="str">
        <f t="shared" si="20"/>
        <v/>
      </c>
      <c r="J45" s="81"/>
      <c r="K45" s="89"/>
      <c r="L45" s="89"/>
      <c r="M45" s="77"/>
      <c r="N45" s="89"/>
      <c r="O45" s="131" t="str">
        <f t="shared" si="21"/>
        <v/>
      </c>
      <c r="P45" s="92" t="str">
        <f t="shared" si="22"/>
        <v/>
      </c>
      <c r="Q45" s="93">
        <f t="shared" si="23"/>
        <v>0</v>
      </c>
      <c r="R45" s="92" t="str">
        <f t="shared" si="24"/>
        <v/>
      </c>
    </row>
    <row r="46" ht="28.5" spans="1:18">
      <c r="A46" s="124" t="s">
        <v>98</v>
      </c>
      <c r="B46" s="89">
        <v>1459.63</v>
      </c>
      <c r="C46" s="89">
        <v>1128.17</v>
      </c>
      <c r="D46" s="89">
        <v>699</v>
      </c>
      <c r="E46" s="89">
        <v>650.35</v>
      </c>
      <c r="F46" s="78"/>
      <c r="G46" s="79"/>
      <c r="H46" s="80"/>
      <c r="I46" s="79" t="str">
        <f t="shared" si="20"/>
        <v/>
      </c>
      <c r="J46" s="81"/>
      <c r="K46" s="89"/>
      <c r="L46" s="89"/>
      <c r="M46" s="77"/>
      <c r="N46" s="89"/>
      <c r="O46" s="131" t="str">
        <f t="shared" si="21"/>
        <v/>
      </c>
      <c r="P46" s="92" t="str">
        <f t="shared" si="22"/>
        <v/>
      </c>
      <c r="Q46" s="93">
        <f t="shared" si="23"/>
        <v>0</v>
      </c>
      <c r="R46" s="92" t="str">
        <f t="shared" si="24"/>
        <v/>
      </c>
    </row>
    <row r="47" spans="1:18">
      <c r="A47" s="81" t="s">
        <v>99</v>
      </c>
      <c r="B47" s="89"/>
      <c r="C47" s="89"/>
      <c r="D47" s="77"/>
      <c r="E47" s="89"/>
      <c r="F47" s="78" t="str">
        <f t="shared" si="17"/>
        <v/>
      </c>
      <c r="G47" s="79" t="str">
        <f t="shared" si="18"/>
        <v/>
      </c>
      <c r="H47" s="80">
        <f t="shared" si="19"/>
        <v>0</v>
      </c>
      <c r="I47" s="79" t="str">
        <f t="shared" si="20"/>
        <v/>
      </c>
      <c r="J47" s="81"/>
      <c r="K47" s="89"/>
      <c r="L47" s="89"/>
      <c r="M47" s="77"/>
      <c r="N47" s="89"/>
      <c r="O47" s="131" t="str">
        <f t="shared" si="21"/>
        <v/>
      </c>
      <c r="P47" s="92" t="str">
        <f t="shared" si="22"/>
        <v/>
      </c>
      <c r="Q47" s="93">
        <f t="shared" si="23"/>
        <v>0</v>
      </c>
      <c r="R47" s="92" t="str">
        <f t="shared" si="24"/>
        <v/>
      </c>
    </row>
    <row r="48" spans="1:18">
      <c r="A48" s="85" t="s">
        <v>100</v>
      </c>
      <c r="B48" s="89"/>
      <c r="C48" s="89"/>
      <c r="D48" s="77"/>
      <c r="E48" s="89"/>
      <c r="F48" s="78" t="str">
        <f t="shared" si="17"/>
        <v/>
      </c>
      <c r="G48" s="79" t="str">
        <f t="shared" si="18"/>
        <v/>
      </c>
      <c r="H48" s="80">
        <f t="shared" si="19"/>
        <v>0</v>
      </c>
      <c r="I48" s="79" t="str">
        <f t="shared" si="20"/>
        <v/>
      </c>
      <c r="J48" s="81"/>
      <c r="K48" s="89"/>
      <c r="L48" s="89"/>
      <c r="M48" s="77"/>
      <c r="N48" s="89"/>
      <c r="O48" s="131" t="str">
        <f t="shared" si="21"/>
        <v/>
      </c>
      <c r="P48" s="92" t="str">
        <f t="shared" si="22"/>
        <v/>
      </c>
      <c r="Q48" s="93">
        <f t="shared" si="23"/>
        <v>0</v>
      </c>
      <c r="R48" s="92" t="str">
        <f t="shared" si="24"/>
        <v/>
      </c>
    </row>
    <row r="49" ht="28.5" spans="1:18">
      <c r="A49" s="85" t="s">
        <v>101</v>
      </c>
      <c r="B49" s="89"/>
      <c r="C49" s="89"/>
      <c r="D49" s="77"/>
      <c r="E49" s="89"/>
      <c r="F49" s="78" t="str">
        <f t="shared" si="17"/>
        <v/>
      </c>
      <c r="G49" s="79" t="str">
        <f t="shared" si="18"/>
        <v/>
      </c>
      <c r="H49" s="80">
        <f t="shared" si="19"/>
        <v>0</v>
      </c>
      <c r="I49" s="79" t="str">
        <f t="shared" si="20"/>
        <v/>
      </c>
      <c r="J49" s="81"/>
      <c r="K49" s="89"/>
      <c r="L49" s="89"/>
      <c r="M49" s="77"/>
      <c r="N49" s="89"/>
      <c r="O49" s="131" t="str">
        <f t="shared" si="21"/>
        <v/>
      </c>
      <c r="P49" s="92" t="str">
        <f t="shared" si="22"/>
        <v/>
      </c>
      <c r="Q49" s="93">
        <f t="shared" si="23"/>
        <v>0</v>
      </c>
      <c r="R49" s="92" t="str">
        <f t="shared" si="24"/>
        <v/>
      </c>
    </row>
    <row r="50" ht="28.5" spans="1:18">
      <c r="A50" s="81" t="s">
        <v>102</v>
      </c>
      <c r="B50" s="89"/>
      <c r="C50" s="89"/>
      <c r="D50" s="77"/>
      <c r="E50" s="89"/>
      <c r="F50" s="78" t="str">
        <f t="shared" si="17"/>
        <v/>
      </c>
      <c r="G50" s="79" t="str">
        <f t="shared" si="18"/>
        <v/>
      </c>
      <c r="H50" s="80">
        <f t="shared" si="19"/>
        <v>0</v>
      </c>
      <c r="I50" s="79" t="str">
        <f t="shared" si="20"/>
        <v/>
      </c>
      <c r="J50" s="81"/>
      <c r="K50" s="89"/>
      <c r="L50" s="89"/>
      <c r="M50" s="77"/>
      <c r="N50" s="89"/>
      <c r="O50" s="131" t="str">
        <f t="shared" si="21"/>
        <v/>
      </c>
      <c r="P50" s="92" t="str">
        <f t="shared" si="22"/>
        <v/>
      </c>
      <c r="Q50" s="93">
        <f t="shared" si="23"/>
        <v>0</v>
      </c>
      <c r="R50" s="92" t="str">
        <f t="shared" si="24"/>
        <v/>
      </c>
    </row>
    <row r="51" ht="28.5" spans="1:18">
      <c r="A51" s="81" t="s">
        <v>103</v>
      </c>
      <c r="B51" s="89"/>
      <c r="C51" s="89"/>
      <c r="D51" s="77"/>
      <c r="E51" s="89"/>
      <c r="F51" s="78" t="str">
        <f t="shared" si="17"/>
        <v/>
      </c>
      <c r="G51" s="79" t="str">
        <f t="shared" si="18"/>
        <v/>
      </c>
      <c r="H51" s="80">
        <f t="shared" si="19"/>
        <v>0</v>
      </c>
      <c r="I51" s="79" t="str">
        <f t="shared" si="20"/>
        <v/>
      </c>
      <c r="J51" s="81"/>
      <c r="K51" s="89"/>
      <c r="L51" s="89"/>
      <c r="M51" s="77"/>
      <c r="N51" s="89"/>
      <c r="O51" s="131" t="str">
        <f t="shared" si="21"/>
        <v/>
      </c>
      <c r="P51" s="92" t="str">
        <f t="shared" si="22"/>
        <v/>
      </c>
      <c r="Q51" s="93">
        <f t="shared" si="23"/>
        <v>0</v>
      </c>
      <c r="R51" s="92" t="str">
        <f t="shared" si="24"/>
        <v/>
      </c>
    </row>
    <row r="52" ht="28.5" spans="1:18">
      <c r="A52" s="81" t="s">
        <v>104</v>
      </c>
      <c r="B52" s="89"/>
      <c r="C52" s="89"/>
      <c r="D52" s="77"/>
      <c r="E52" s="89"/>
      <c r="F52" s="78" t="str">
        <f t="shared" si="17"/>
        <v/>
      </c>
      <c r="G52" s="79" t="str">
        <f t="shared" si="18"/>
        <v/>
      </c>
      <c r="H52" s="80">
        <f t="shared" si="19"/>
        <v>0</v>
      </c>
      <c r="I52" s="79" t="str">
        <f t="shared" si="20"/>
        <v/>
      </c>
      <c r="J52" s="81"/>
      <c r="K52" s="89"/>
      <c r="L52" s="89"/>
      <c r="M52" s="77"/>
      <c r="N52" s="89"/>
      <c r="O52" s="131" t="str">
        <f t="shared" si="21"/>
        <v/>
      </c>
      <c r="P52" s="92" t="str">
        <f t="shared" si="22"/>
        <v/>
      </c>
      <c r="Q52" s="93">
        <f t="shared" si="23"/>
        <v>0</v>
      </c>
      <c r="R52" s="92" t="str">
        <f t="shared" si="24"/>
        <v/>
      </c>
    </row>
    <row r="53" ht="28.5" spans="1:18">
      <c r="A53" s="85" t="s">
        <v>105</v>
      </c>
      <c r="B53" s="89"/>
      <c r="C53" s="89"/>
      <c r="D53" s="77"/>
      <c r="E53" s="89"/>
      <c r="F53" s="78" t="str">
        <f t="shared" si="17"/>
        <v/>
      </c>
      <c r="G53" s="79" t="str">
        <f t="shared" si="18"/>
        <v/>
      </c>
      <c r="H53" s="80">
        <f t="shared" si="19"/>
        <v>0</v>
      </c>
      <c r="I53" s="79" t="str">
        <f t="shared" si="20"/>
        <v/>
      </c>
      <c r="J53" s="81"/>
      <c r="K53" s="89"/>
      <c r="L53" s="89"/>
      <c r="M53" s="77"/>
      <c r="N53" s="89"/>
      <c r="O53" s="131" t="str">
        <f t="shared" si="21"/>
        <v/>
      </c>
      <c r="P53" s="92" t="str">
        <f t="shared" si="22"/>
        <v/>
      </c>
      <c r="Q53" s="93">
        <f t="shared" si="23"/>
        <v>0</v>
      </c>
      <c r="R53" s="92" t="str">
        <f t="shared" si="24"/>
        <v/>
      </c>
    </row>
    <row r="54" ht="28.5" spans="1:18">
      <c r="A54" s="81" t="s">
        <v>106</v>
      </c>
      <c r="B54" s="89"/>
      <c r="C54" s="89"/>
      <c r="D54" s="77"/>
      <c r="E54" s="89"/>
      <c r="F54" s="78" t="str">
        <f t="shared" si="17"/>
        <v/>
      </c>
      <c r="G54" s="79" t="str">
        <f t="shared" si="18"/>
        <v/>
      </c>
      <c r="H54" s="80">
        <f t="shared" si="19"/>
        <v>0</v>
      </c>
      <c r="I54" s="79" t="str">
        <f t="shared" si="20"/>
        <v/>
      </c>
      <c r="J54" s="81"/>
      <c r="K54" s="89"/>
      <c r="L54" s="89"/>
      <c r="M54" s="77"/>
      <c r="N54" s="89"/>
      <c r="O54" s="131" t="str">
        <f t="shared" si="21"/>
        <v/>
      </c>
      <c r="P54" s="92" t="str">
        <f t="shared" si="22"/>
        <v/>
      </c>
      <c r="Q54" s="93">
        <f t="shared" si="23"/>
        <v>0</v>
      </c>
      <c r="R54" s="92" t="str">
        <f t="shared" si="24"/>
        <v/>
      </c>
    </row>
    <row r="55" ht="28.5" spans="1:18">
      <c r="A55" s="81" t="s">
        <v>107</v>
      </c>
      <c r="B55" s="89"/>
      <c r="C55" s="89"/>
      <c r="D55" s="77"/>
      <c r="E55" s="89"/>
      <c r="F55" s="78" t="str">
        <f t="shared" si="17"/>
        <v/>
      </c>
      <c r="G55" s="79" t="str">
        <f t="shared" si="18"/>
        <v/>
      </c>
      <c r="H55" s="80">
        <f t="shared" si="19"/>
        <v>0</v>
      </c>
      <c r="I55" s="79" t="str">
        <f t="shared" si="20"/>
        <v/>
      </c>
      <c r="J55" s="81"/>
      <c r="K55" s="89"/>
      <c r="L55" s="89"/>
      <c r="M55" s="77"/>
      <c r="N55" s="89"/>
      <c r="O55" s="131" t="str">
        <f t="shared" si="21"/>
        <v/>
      </c>
      <c r="P55" s="92" t="str">
        <f t="shared" si="22"/>
        <v/>
      </c>
      <c r="Q55" s="93">
        <f t="shared" si="23"/>
        <v>0</v>
      </c>
      <c r="R55" s="92" t="str">
        <f t="shared" si="24"/>
        <v/>
      </c>
    </row>
    <row r="56" ht="28.5" spans="1:18">
      <c r="A56" s="81" t="s">
        <v>108</v>
      </c>
      <c r="B56" s="89"/>
      <c r="C56" s="89"/>
      <c r="D56" s="77"/>
      <c r="E56" s="89"/>
      <c r="F56" s="78" t="str">
        <f t="shared" si="17"/>
        <v/>
      </c>
      <c r="G56" s="79" t="str">
        <f t="shared" si="18"/>
        <v/>
      </c>
      <c r="H56" s="80">
        <f t="shared" si="19"/>
        <v>0</v>
      </c>
      <c r="I56" s="79" t="str">
        <f t="shared" si="20"/>
        <v/>
      </c>
      <c r="J56" s="81"/>
      <c r="K56" s="89"/>
      <c r="L56" s="89"/>
      <c r="M56" s="77"/>
      <c r="N56" s="89"/>
      <c r="O56" s="131" t="str">
        <f t="shared" si="21"/>
        <v/>
      </c>
      <c r="P56" s="92" t="str">
        <f t="shared" si="22"/>
        <v/>
      </c>
      <c r="Q56" s="93">
        <f t="shared" si="23"/>
        <v>0</v>
      </c>
      <c r="R56" s="92" t="str">
        <f t="shared" si="24"/>
        <v/>
      </c>
    </row>
    <row r="57" spans="1:18">
      <c r="A57" s="81" t="s">
        <v>109</v>
      </c>
      <c r="B57" s="89"/>
      <c r="C57" s="89"/>
      <c r="D57" s="77"/>
      <c r="E57" s="89"/>
      <c r="F57" s="78" t="str">
        <f t="shared" si="17"/>
        <v/>
      </c>
      <c r="G57" s="79" t="str">
        <f t="shared" si="18"/>
        <v/>
      </c>
      <c r="H57" s="80">
        <f t="shared" si="19"/>
        <v>0</v>
      </c>
      <c r="I57" s="79" t="str">
        <f t="shared" si="20"/>
        <v/>
      </c>
      <c r="J57" s="81"/>
      <c r="K57" s="89"/>
      <c r="L57" s="89"/>
      <c r="M57" s="77"/>
      <c r="N57" s="89"/>
      <c r="O57" s="131" t="str">
        <f t="shared" si="21"/>
        <v/>
      </c>
      <c r="P57" s="92" t="str">
        <f t="shared" si="22"/>
        <v/>
      </c>
      <c r="Q57" s="93">
        <f t="shared" si="23"/>
        <v>0</v>
      </c>
      <c r="R57" s="92" t="str">
        <f t="shared" si="24"/>
        <v/>
      </c>
    </row>
    <row r="58" ht="28.5" spans="1:18">
      <c r="A58" s="81" t="s">
        <v>110</v>
      </c>
      <c r="B58" s="82"/>
      <c r="C58" s="82"/>
      <c r="D58" s="77"/>
      <c r="E58" s="89"/>
      <c r="F58" s="78" t="str">
        <f t="shared" si="17"/>
        <v/>
      </c>
      <c r="G58" s="79" t="str">
        <f t="shared" si="18"/>
        <v/>
      </c>
      <c r="H58" s="80">
        <f t="shared" si="19"/>
        <v>0</v>
      </c>
      <c r="I58" s="79" t="str">
        <f t="shared" si="20"/>
        <v/>
      </c>
      <c r="J58" s="134"/>
      <c r="K58" s="82"/>
      <c r="L58" s="82"/>
      <c r="M58" s="77"/>
      <c r="N58" s="82"/>
      <c r="O58" s="131" t="str">
        <f t="shared" si="21"/>
        <v/>
      </c>
      <c r="P58" s="92" t="str">
        <f t="shared" si="22"/>
        <v/>
      </c>
      <c r="Q58" s="93">
        <f t="shared" si="23"/>
        <v>0</v>
      </c>
      <c r="R58" s="92" t="str">
        <f t="shared" si="24"/>
        <v/>
      </c>
    </row>
    <row r="59" ht="28.5" spans="1:18">
      <c r="A59" s="101" t="s">
        <v>111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17"/>
        <v/>
      </c>
      <c r="G59" s="79" t="str">
        <f t="shared" si="18"/>
        <v/>
      </c>
      <c r="H59" s="80">
        <f t="shared" si="19"/>
        <v>0</v>
      </c>
      <c r="I59" s="79" t="str">
        <f t="shared" si="20"/>
        <v/>
      </c>
      <c r="J59" s="101"/>
      <c r="K59" s="130"/>
      <c r="L59" s="130"/>
      <c r="M59" s="77"/>
      <c r="N59" s="130"/>
      <c r="O59" s="131" t="str">
        <f t="shared" si="21"/>
        <v/>
      </c>
      <c r="P59" s="92" t="str">
        <f t="shared" si="22"/>
        <v/>
      </c>
      <c r="Q59" s="93">
        <f t="shared" si="23"/>
        <v>0</v>
      </c>
      <c r="R59" s="92" t="str">
        <f t="shared" si="24"/>
        <v/>
      </c>
    </row>
    <row r="60" spans="1:18">
      <c r="A60" s="81" t="s">
        <v>112</v>
      </c>
      <c r="B60" s="82"/>
      <c r="C60" s="82"/>
      <c r="D60" s="77"/>
      <c r="E60" s="82"/>
      <c r="F60" s="78" t="str">
        <f t="shared" si="17"/>
        <v/>
      </c>
      <c r="G60" s="79" t="str">
        <f t="shared" si="18"/>
        <v/>
      </c>
      <c r="H60" s="80">
        <f t="shared" si="19"/>
        <v>0</v>
      </c>
      <c r="I60" s="79" t="str">
        <f t="shared" si="20"/>
        <v/>
      </c>
      <c r="J60" s="101" t="s">
        <v>113</v>
      </c>
      <c r="K60" s="129"/>
      <c r="L60" s="129"/>
      <c r="M60" s="77"/>
      <c r="N60" s="130"/>
      <c r="O60" s="131" t="str">
        <f t="shared" si="21"/>
        <v/>
      </c>
      <c r="P60" s="92" t="str">
        <f t="shared" si="22"/>
        <v/>
      </c>
      <c r="Q60" s="93">
        <f t="shared" si="23"/>
        <v>0</v>
      </c>
      <c r="R60" s="92" t="str">
        <f t="shared" si="24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17"/>
        <v/>
      </c>
      <c r="G61" s="79" t="str">
        <f t="shared" si="18"/>
        <v/>
      </c>
      <c r="H61" s="80">
        <f t="shared" si="19"/>
        <v>0</v>
      </c>
      <c r="I61" s="79" t="str">
        <f t="shared" si="20"/>
        <v/>
      </c>
      <c r="J61" s="81"/>
      <c r="K61" s="129"/>
      <c r="L61" s="129"/>
      <c r="M61" s="77"/>
      <c r="N61" s="129"/>
      <c r="O61" s="131" t="str">
        <f t="shared" si="21"/>
        <v/>
      </c>
      <c r="P61" s="92" t="str">
        <f t="shared" si="22"/>
        <v/>
      </c>
      <c r="Q61" s="93">
        <f t="shared" si="23"/>
        <v>0</v>
      </c>
      <c r="R61" s="92" t="str">
        <f t="shared" si="24"/>
        <v/>
      </c>
    </row>
    <row r="62" spans="1:18">
      <c r="A62" s="101" t="s">
        <v>115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17"/>
        <v/>
      </c>
      <c r="G62" s="79" t="str">
        <f t="shared" si="18"/>
        <v/>
      </c>
      <c r="H62" s="80">
        <f t="shared" si="19"/>
        <v>0</v>
      </c>
      <c r="I62" s="79" t="str">
        <f t="shared" si="20"/>
        <v/>
      </c>
      <c r="J62" s="101" t="s">
        <v>116</v>
      </c>
      <c r="K62" s="130">
        <f t="shared" ref="K62:N62" si="25">SUM(K63:K64)</f>
        <v>0</v>
      </c>
      <c r="L62" s="130">
        <f t="shared" si="25"/>
        <v>0</v>
      </c>
      <c r="M62" s="130">
        <f t="shared" si="25"/>
        <v>0</v>
      </c>
      <c r="N62" s="130">
        <f t="shared" si="25"/>
        <v>0</v>
      </c>
      <c r="O62" s="131" t="str">
        <f t="shared" si="21"/>
        <v/>
      </c>
      <c r="P62" s="92" t="str">
        <f t="shared" si="22"/>
        <v/>
      </c>
      <c r="Q62" s="93">
        <f t="shared" si="23"/>
        <v>0</v>
      </c>
      <c r="R62" s="92" t="str">
        <f t="shared" si="24"/>
        <v/>
      </c>
    </row>
    <row r="63" spans="1:18">
      <c r="A63" s="81" t="s">
        <v>117</v>
      </c>
      <c r="B63" s="82"/>
      <c r="C63" s="82"/>
      <c r="D63" s="77"/>
      <c r="E63" s="82"/>
      <c r="F63" s="78" t="str">
        <f t="shared" si="17"/>
        <v/>
      </c>
      <c r="G63" s="79" t="str">
        <f t="shared" si="18"/>
        <v/>
      </c>
      <c r="H63" s="80">
        <f t="shared" si="19"/>
        <v>0</v>
      </c>
      <c r="I63" s="79" t="str">
        <f t="shared" si="20"/>
        <v/>
      </c>
      <c r="J63" s="81" t="s">
        <v>118</v>
      </c>
      <c r="K63" s="129"/>
      <c r="L63" s="129"/>
      <c r="M63" s="77"/>
      <c r="N63" s="129"/>
      <c r="O63" s="131" t="str">
        <f t="shared" si="21"/>
        <v/>
      </c>
      <c r="P63" s="92" t="str">
        <f t="shared" si="22"/>
        <v/>
      </c>
      <c r="Q63" s="93">
        <f t="shared" si="23"/>
        <v>0</v>
      </c>
      <c r="R63" s="92" t="str">
        <f t="shared" si="24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17"/>
        <v/>
      </c>
      <c r="G64" s="79" t="str">
        <f t="shared" si="18"/>
        <v/>
      </c>
      <c r="H64" s="80">
        <f t="shared" si="19"/>
        <v>0</v>
      </c>
      <c r="I64" s="79" t="str">
        <f t="shared" si="20"/>
        <v/>
      </c>
      <c r="J64" s="81" t="s">
        <v>120</v>
      </c>
      <c r="K64" s="129"/>
      <c r="L64" s="129"/>
      <c r="M64" s="77"/>
      <c r="N64" s="129"/>
      <c r="O64" s="131" t="str">
        <f t="shared" si="21"/>
        <v/>
      </c>
      <c r="P64" s="92" t="str">
        <f t="shared" si="22"/>
        <v/>
      </c>
      <c r="Q64" s="93">
        <f t="shared" si="23"/>
        <v>0</v>
      </c>
      <c r="R64" s="92" t="str">
        <f t="shared" si="24"/>
        <v/>
      </c>
    </row>
    <row r="65" spans="1:18">
      <c r="A65" s="101" t="s">
        <v>121</v>
      </c>
      <c r="B65" s="77"/>
      <c r="C65" s="77"/>
      <c r="D65" s="77"/>
      <c r="E65" s="77"/>
      <c r="F65" s="78" t="str">
        <f t="shared" si="17"/>
        <v/>
      </c>
      <c r="G65" s="79" t="str">
        <f t="shared" si="18"/>
        <v/>
      </c>
      <c r="H65" s="80">
        <f t="shared" si="19"/>
        <v>0</v>
      </c>
      <c r="I65" s="79" t="str">
        <f t="shared" si="20"/>
        <v/>
      </c>
      <c r="J65" s="101" t="s">
        <v>122</v>
      </c>
      <c r="K65" s="130"/>
      <c r="L65" s="130"/>
      <c r="M65" s="77"/>
      <c r="N65" s="130"/>
      <c r="O65" s="131" t="str">
        <f t="shared" si="21"/>
        <v/>
      </c>
      <c r="P65" s="92" t="str">
        <f t="shared" si="22"/>
        <v/>
      </c>
      <c r="Q65" s="93">
        <f t="shared" si="23"/>
        <v>0</v>
      </c>
      <c r="R65" s="92" t="str">
        <f t="shared" si="24"/>
        <v/>
      </c>
    </row>
    <row r="66" spans="1:18">
      <c r="A66" s="101" t="s">
        <v>123</v>
      </c>
      <c r="B66" s="89"/>
      <c r="C66" s="89"/>
      <c r="D66" s="77"/>
      <c r="E66" s="89"/>
      <c r="F66" s="78" t="str">
        <f t="shared" si="17"/>
        <v/>
      </c>
      <c r="G66" s="79" t="str">
        <f t="shared" si="18"/>
        <v/>
      </c>
      <c r="H66" s="80">
        <f t="shared" si="19"/>
        <v>0</v>
      </c>
      <c r="I66" s="79" t="str">
        <f t="shared" si="20"/>
        <v/>
      </c>
      <c r="J66" s="101" t="s">
        <v>124</v>
      </c>
      <c r="K66" s="133"/>
      <c r="L66" s="133"/>
      <c r="M66" s="77"/>
      <c r="N66" s="133"/>
      <c r="O66" s="131" t="str">
        <f t="shared" si="21"/>
        <v/>
      </c>
      <c r="P66" s="92" t="str">
        <f t="shared" si="22"/>
        <v/>
      </c>
      <c r="Q66" s="93">
        <f t="shared" si="23"/>
        <v>0</v>
      </c>
      <c r="R66" s="92" t="str">
        <f t="shared" si="24"/>
        <v/>
      </c>
    </row>
    <row r="67" spans="1:18">
      <c r="A67" s="85" t="s">
        <v>75</v>
      </c>
      <c r="B67" s="89"/>
      <c r="C67" s="89"/>
      <c r="D67" s="77"/>
      <c r="E67" s="89"/>
      <c r="F67" s="78" t="str">
        <f t="shared" si="17"/>
        <v/>
      </c>
      <c r="G67" s="79" t="str">
        <f t="shared" si="18"/>
        <v/>
      </c>
      <c r="H67" s="80">
        <f t="shared" si="19"/>
        <v>0</v>
      </c>
      <c r="I67" s="79" t="str">
        <f t="shared" si="20"/>
        <v/>
      </c>
      <c r="J67" s="101" t="s">
        <v>125</v>
      </c>
      <c r="K67" s="133"/>
      <c r="L67" s="133"/>
      <c r="M67" s="77"/>
      <c r="N67" s="133"/>
      <c r="O67" s="131" t="str">
        <f t="shared" si="21"/>
        <v/>
      </c>
      <c r="P67" s="92" t="str">
        <f t="shared" si="22"/>
        <v/>
      </c>
      <c r="Q67" s="93">
        <f t="shared" si="23"/>
        <v>0</v>
      </c>
      <c r="R67" s="92" t="str">
        <f t="shared" si="24"/>
        <v/>
      </c>
    </row>
    <row r="68" s="64" customFormat="1" spans="1:18">
      <c r="A68" s="123" t="s">
        <v>126</v>
      </c>
      <c r="B68" s="77">
        <f>SUM(B33:B34)</f>
        <v>1459.63</v>
      </c>
      <c r="C68" s="77">
        <f>SUM(C33:C34)</f>
        <v>1128.17</v>
      </c>
      <c r="D68" s="77">
        <f>SUM(D33:D34)</f>
        <v>1968.41</v>
      </c>
      <c r="E68" s="77">
        <f>SUM(E33:E34)</f>
        <v>2000.35</v>
      </c>
      <c r="F68" s="78">
        <f t="shared" si="17"/>
        <v>1.77309270765931</v>
      </c>
      <c r="G68" s="79">
        <f t="shared" si="18"/>
        <v>0.370450045559491</v>
      </c>
      <c r="H68" s="80">
        <f t="shared" si="19"/>
        <v>31.9399999999998</v>
      </c>
      <c r="I68" s="79">
        <f t="shared" si="20"/>
        <v>0.0162262943187648</v>
      </c>
      <c r="J68" s="86" t="s">
        <v>127</v>
      </c>
      <c r="K68" s="77">
        <f t="shared" ref="K68:N68" si="26">K33+K34+K62+K65+K66+K67</f>
        <v>1459.63</v>
      </c>
      <c r="L68" s="77">
        <f t="shared" si="26"/>
        <v>1128.17</v>
      </c>
      <c r="M68" s="77">
        <f t="shared" si="26"/>
        <v>1968.41</v>
      </c>
      <c r="N68" s="77">
        <f t="shared" si="26"/>
        <v>2000.35</v>
      </c>
      <c r="O68" s="78">
        <f t="shared" si="21"/>
        <v>1.77309270765931</v>
      </c>
      <c r="P68" s="79">
        <f t="shared" si="22"/>
        <v>0.370450045559491</v>
      </c>
      <c r="Q68" s="80">
        <f t="shared" si="23"/>
        <v>31.9400000000001</v>
      </c>
      <c r="R68" s="79">
        <f t="shared" si="24"/>
        <v>0.0162262943187649</v>
      </c>
    </row>
    <row r="69" ht="26.25" customHeight="1" spans="1:16">
      <c r="A69" s="135"/>
      <c r="B69" s="135"/>
      <c r="C69" s="135"/>
      <c r="D69" s="135"/>
      <c r="E69" s="135"/>
      <c r="F69" s="136"/>
      <c r="G69" s="136"/>
      <c r="H69" s="135"/>
      <c r="I69" s="136"/>
      <c r="J69" s="135"/>
      <c r="K69" s="135"/>
      <c r="L69" s="135"/>
      <c r="M69" s="135"/>
      <c r="N69" s="135"/>
      <c r="O69" s="135"/>
      <c r="P69" s="135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25" activePane="bottomLeft" state="frozen"/>
      <selection/>
      <selection pane="bottomLeft" activeCell="A1" sqref="A1:P1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133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139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140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141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/>
      <c r="L15" s="82"/>
      <c r="M15" s="82"/>
      <c r="N15" s="82"/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77</v>
      </c>
      <c r="K19" s="77">
        <f t="shared" ref="K19:N19" si="8">SUM(K5:K17)</f>
        <v>0</v>
      </c>
      <c r="L19" s="77">
        <f t="shared" si="8"/>
        <v>0</v>
      </c>
      <c r="M19" s="77">
        <f t="shared" si="8"/>
        <v>0</v>
      </c>
      <c r="N19" s="77">
        <f t="shared" si="8"/>
        <v>0</v>
      </c>
      <c r="O19" s="78" t="str">
        <f t="shared" si="4"/>
        <v/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156</v>
      </c>
      <c r="B20" s="77">
        <f>SUM(B21:B24)</f>
        <v>0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157</v>
      </c>
      <c r="K20" s="77">
        <f t="shared" ref="K20:N20" si="9">SUM(K21:K24)</f>
        <v>0</v>
      </c>
      <c r="L20" s="77">
        <f t="shared" si="9"/>
        <v>0</v>
      </c>
      <c r="M20" s="77">
        <f t="shared" si="9"/>
        <v>0</v>
      </c>
      <c r="N20" s="77">
        <f t="shared" si="9"/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/>
      <c r="C21" s="90"/>
      <c r="D21" s="90"/>
      <c r="E21" s="91"/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0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127</v>
      </c>
      <c r="K29" s="77">
        <f t="shared" ref="K29:N29" si="10">K19+K20+K25+K26</f>
        <v>0</v>
      </c>
      <c r="L29" s="77">
        <f t="shared" si="10"/>
        <v>0</v>
      </c>
      <c r="M29" s="77">
        <f t="shared" si="10"/>
        <v>0</v>
      </c>
      <c r="N29" s="77">
        <f t="shared" si="10"/>
        <v>0</v>
      </c>
      <c r="O29" s="78" t="str">
        <f t="shared" si="4"/>
        <v/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11">E30/C30*100</f>
        <v>#DIV/0!</v>
      </c>
      <c r="G30" s="95" t="e">
        <f t="shared" ref="G29:G52" si="12">(E30-B30)/B30*100</f>
        <v>#DIV/0!</v>
      </c>
      <c r="H30" s="96"/>
      <c r="I30" s="96"/>
      <c r="O30" s="94" t="e">
        <f t="shared" ref="O30:O52" si="13">N30/L30*100</f>
        <v>#DIV/0!</v>
      </c>
      <c r="P30" s="95" t="e">
        <f t="shared" ref="P29:P52" si="14">(N30-K30)/K30*100</f>
        <v>#DIV/0!</v>
      </c>
    </row>
    <row r="31" hidden="1" spans="6:16">
      <c r="F31" s="94" t="e">
        <f t="shared" si="11"/>
        <v>#DIV/0!</v>
      </c>
      <c r="G31" s="95" t="e">
        <f t="shared" si="12"/>
        <v>#DIV/0!</v>
      </c>
      <c r="H31" s="96"/>
      <c r="I31" s="96"/>
      <c r="O31" s="94" t="e">
        <f t="shared" si="13"/>
        <v>#DIV/0!</v>
      </c>
      <c r="P31" s="95" t="e">
        <f t="shared" si="14"/>
        <v>#DIV/0!</v>
      </c>
    </row>
    <row r="32" hidden="1" spans="6:16">
      <c r="F32" s="94" t="e">
        <f t="shared" si="11"/>
        <v>#DIV/0!</v>
      </c>
      <c r="G32" s="95" t="e">
        <f t="shared" si="12"/>
        <v>#DIV/0!</v>
      </c>
      <c r="H32" s="96"/>
      <c r="I32" s="96"/>
      <c r="O32" s="94" t="e">
        <f t="shared" si="13"/>
        <v>#DIV/0!</v>
      </c>
      <c r="P32" s="95" t="e">
        <f t="shared" si="14"/>
        <v>#DIV/0!</v>
      </c>
    </row>
    <row r="33" hidden="1" spans="6:16">
      <c r="F33" s="94" t="e">
        <f t="shared" si="11"/>
        <v>#DIV/0!</v>
      </c>
      <c r="G33" s="95" t="e">
        <f t="shared" si="12"/>
        <v>#DIV/0!</v>
      </c>
      <c r="H33" s="96"/>
      <c r="I33" s="96"/>
      <c r="O33" s="94" t="e">
        <f t="shared" si="13"/>
        <v>#DIV/0!</v>
      </c>
      <c r="P33" s="95" t="e">
        <f t="shared" si="14"/>
        <v>#DIV/0!</v>
      </c>
    </row>
    <row r="34" hidden="1" spans="6:16">
      <c r="F34" s="94" t="e">
        <f t="shared" si="11"/>
        <v>#DIV/0!</v>
      </c>
      <c r="G34" s="95" t="e">
        <f t="shared" si="12"/>
        <v>#DIV/0!</v>
      </c>
      <c r="H34" s="96"/>
      <c r="I34" s="96"/>
      <c r="O34" s="94" t="e">
        <f t="shared" si="13"/>
        <v>#DIV/0!</v>
      </c>
      <c r="P34" s="95" t="e">
        <f t="shared" si="14"/>
        <v>#DIV/0!</v>
      </c>
    </row>
    <row r="35" hidden="1" spans="6:16">
      <c r="F35" s="94" t="e">
        <f t="shared" si="11"/>
        <v>#DIV/0!</v>
      </c>
      <c r="G35" s="95" t="e">
        <f t="shared" si="12"/>
        <v>#DIV/0!</v>
      </c>
      <c r="H35" s="96"/>
      <c r="I35" s="96"/>
      <c r="O35" s="94" t="e">
        <f t="shared" si="13"/>
        <v>#DIV/0!</v>
      </c>
      <c r="P35" s="95" t="e">
        <f t="shared" si="14"/>
        <v>#DIV/0!</v>
      </c>
    </row>
    <row r="36" hidden="1" spans="6:16">
      <c r="F36" s="94" t="e">
        <f t="shared" si="11"/>
        <v>#DIV/0!</v>
      </c>
      <c r="G36" s="95" t="e">
        <f t="shared" si="12"/>
        <v>#DIV/0!</v>
      </c>
      <c r="H36" s="96"/>
      <c r="I36" s="96"/>
      <c r="O36" s="94" t="e">
        <f t="shared" si="13"/>
        <v>#DIV/0!</v>
      </c>
      <c r="P36" s="95" t="e">
        <f t="shared" si="14"/>
        <v>#DIV/0!</v>
      </c>
    </row>
    <row r="37" hidden="1" spans="6:16">
      <c r="F37" s="94" t="e">
        <f t="shared" si="11"/>
        <v>#DIV/0!</v>
      </c>
      <c r="G37" s="95" t="e">
        <f t="shared" si="12"/>
        <v>#DIV/0!</v>
      </c>
      <c r="H37" s="96"/>
      <c r="I37" s="96"/>
      <c r="O37" s="94" t="e">
        <f t="shared" si="13"/>
        <v>#DIV/0!</v>
      </c>
      <c r="P37" s="95" t="e">
        <f t="shared" si="14"/>
        <v>#DIV/0!</v>
      </c>
    </row>
    <row r="38" hidden="1" spans="6:16">
      <c r="F38" s="94" t="e">
        <f t="shared" si="11"/>
        <v>#DIV/0!</v>
      </c>
      <c r="G38" s="95" t="e">
        <f t="shared" si="12"/>
        <v>#DIV/0!</v>
      </c>
      <c r="H38" s="96"/>
      <c r="I38" s="96"/>
      <c r="O38" s="94" t="e">
        <f t="shared" si="13"/>
        <v>#DIV/0!</v>
      </c>
      <c r="P38" s="95" t="e">
        <f t="shared" si="14"/>
        <v>#DIV/0!</v>
      </c>
    </row>
    <row r="39" hidden="1" spans="6:16">
      <c r="F39" s="94" t="e">
        <f t="shared" si="11"/>
        <v>#DIV/0!</v>
      </c>
      <c r="G39" s="95" t="e">
        <f t="shared" si="12"/>
        <v>#DIV/0!</v>
      </c>
      <c r="H39" s="96"/>
      <c r="I39" s="96"/>
      <c r="O39" s="94" t="e">
        <f t="shared" si="13"/>
        <v>#DIV/0!</v>
      </c>
      <c r="P39" s="95" t="e">
        <f t="shared" si="14"/>
        <v>#DIV/0!</v>
      </c>
    </row>
    <row r="40" hidden="1" spans="6:16">
      <c r="F40" s="94" t="e">
        <f t="shared" si="11"/>
        <v>#DIV/0!</v>
      </c>
      <c r="G40" s="95" t="e">
        <f t="shared" si="12"/>
        <v>#DIV/0!</v>
      </c>
      <c r="H40" s="96"/>
      <c r="I40" s="96"/>
      <c r="O40" s="94" t="e">
        <f t="shared" si="13"/>
        <v>#DIV/0!</v>
      </c>
      <c r="P40" s="95" t="e">
        <f t="shared" si="14"/>
        <v>#DIV/0!</v>
      </c>
    </row>
    <row r="41" hidden="1" spans="6:16">
      <c r="F41" s="94" t="e">
        <f t="shared" si="11"/>
        <v>#DIV/0!</v>
      </c>
      <c r="G41" s="95" t="e">
        <f t="shared" si="12"/>
        <v>#DIV/0!</v>
      </c>
      <c r="H41" s="96"/>
      <c r="I41" s="96"/>
      <c r="O41" s="94" t="e">
        <f t="shared" si="13"/>
        <v>#DIV/0!</v>
      </c>
      <c r="P41" s="95" t="e">
        <f t="shared" si="14"/>
        <v>#DIV/0!</v>
      </c>
    </row>
    <row r="42" hidden="1" spans="6:16">
      <c r="F42" s="94" t="e">
        <f t="shared" si="11"/>
        <v>#DIV/0!</v>
      </c>
      <c r="G42" s="95" t="e">
        <f t="shared" si="12"/>
        <v>#DIV/0!</v>
      </c>
      <c r="H42" s="96"/>
      <c r="I42" s="96"/>
      <c r="O42" s="94" t="e">
        <f t="shared" si="13"/>
        <v>#DIV/0!</v>
      </c>
      <c r="P42" s="95" t="e">
        <f t="shared" si="14"/>
        <v>#DIV/0!</v>
      </c>
    </row>
    <row r="43" hidden="1" spans="6:16">
      <c r="F43" s="94" t="e">
        <f t="shared" si="11"/>
        <v>#DIV/0!</v>
      </c>
      <c r="G43" s="95" t="e">
        <f t="shared" si="12"/>
        <v>#DIV/0!</v>
      </c>
      <c r="H43" s="96"/>
      <c r="I43" s="96"/>
      <c r="O43" s="94" t="e">
        <f t="shared" si="13"/>
        <v>#DIV/0!</v>
      </c>
      <c r="P43" s="95" t="e">
        <f t="shared" si="14"/>
        <v>#DIV/0!</v>
      </c>
    </row>
    <row r="44" hidden="1" spans="6:16">
      <c r="F44" s="94" t="e">
        <f t="shared" si="11"/>
        <v>#DIV/0!</v>
      </c>
      <c r="G44" s="95" t="e">
        <f t="shared" si="12"/>
        <v>#DIV/0!</v>
      </c>
      <c r="H44" s="96"/>
      <c r="I44" s="96"/>
      <c r="O44" s="94" t="e">
        <f t="shared" si="13"/>
        <v>#DIV/0!</v>
      </c>
      <c r="P44" s="95" t="e">
        <f t="shared" si="14"/>
        <v>#DIV/0!</v>
      </c>
    </row>
    <row r="45" hidden="1" spans="6:16">
      <c r="F45" s="94" t="e">
        <f t="shared" si="11"/>
        <v>#DIV/0!</v>
      </c>
      <c r="G45" s="95" t="e">
        <f t="shared" si="12"/>
        <v>#DIV/0!</v>
      </c>
      <c r="H45" s="96"/>
      <c r="I45" s="96"/>
      <c r="O45" s="94" t="e">
        <f t="shared" si="13"/>
        <v>#DIV/0!</v>
      </c>
      <c r="P45" s="95" t="e">
        <f t="shared" si="14"/>
        <v>#DIV/0!</v>
      </c>
    </row>
    <row r="46" hidden="1" spans="6:16">
      <c r="F46" s="94" t="e">
        <f t="shared" si="11"/>
        <v>#DIV/0!</v>
      </c>
      <c r="G46" s="95" t="e">
        <f t="shared" si="12"/>
        <v>#DIV/0!</v>
      </c>
      <c r="H46" s="96"/>
      <c r="I46" s="96"/>
      <c r="O46" s="94" t="e">
        <f t="shared" si="13"/>
        <v>#DIV/0!</v>
      </c>
      <c r="P46" s="95" t="e">
        <f t="shared" si="14"/>
        <v>#DIV/0!</v>
      </c>
    </row>
    <row r="47" hidden="1" spans="6:16">
      <c r="F47" s="94" t="e">
        <f t="shared" si="11"/>
        <v>#DIV/0!</v>
      </c>
      <c r="G47" s="95" t="e">
        <f t="shared" si="12"/>
        <v>#DIV/0!</v>
      </c>
      <c r="H47" s="96"/>
      <c r="I47" s="96"/>
      <c r="O47" s="94" t="e">
        <f t="shared" si="13"/>
        <v>#DIV/0!</v>
      </c>
      <c r="P47" s="95" t="e">
        <f t="shared" si="14"/>
        <v>#DIV/0!</v>
      </c>
    </row>
    <row r="48" hidden="1" spans="6:16">
      <c r="F48" s="94" t="e">
        <f t="shared" si="11"/>
        <v>#DIV/0!</v>
      </c>
      <c r="G48" s="95" t="e">
        <f t="shared" si="12"/>
        <v>#DIV/0!</v>
      </c>
      <c r="H48" s="96"/>
      <c r="I48" s="96"/>
      <c r="O48" s="94" t="e">
        <f t="shared" si="13"/>
        <v>#DIV/0!</v>
      </c>
      <c r="P48" s="95" t="e">
        <f t="shared" si="14"/>
        <v>#DIV/0!</v>
      </c>
    </row>
    <row r="49" hidden="1" spans="6:16">
      <c r="F49" s="94" t="e">
        <f t="shared" si="11"/>
        <v>#DIV/0!</v>
      </c>
      <c r="G49" s="95" t="e">
        <f t="shared" si="12"/>
        <v>#DIV/0!</v>
      </c>
      <c r="H49" s="96"/>
      <c r="I49" s="96"/>
      <c r="O49" s="94" t="e">
        <f t="shared" si="13"/>
        <v>#DIV/0!</v>
      </c>
      <c r="P49" s="95" t="e">
        <f t="shared" si="14"/>
        <v>#DIV/0!</v>
      </c>
    </row>
    <row r="50" hidden="1" spans="6:16">
      <c r="F50" s="94" t="e">
        <f t="shared" si="11"/>
        <v>#DIV/0!</v>
      </c>
      <c r="G50" s="95" t="e">
        <f t="shared" si="12"/>
        <v>#DIV/0!</v>
      </c>
      <c r="H50" s="96"/>
      <c r="I50" s="96"/>
      <c r="O50" s="94" t="e">
        <f t="shared" si="13"/>
        <v>#DIV/0!</v>
      </c>
      <c r="P50" s="95" t="e">
        <f t="shared" si="14"/>
        <v>#DIV/0!</v>
      </c>
    </row>
    <row r="51" hidden="1" spans="6:16">
      <c r="F51" s="94" t="e">
        <f t="shared" si="11"/>
        <v>#DIV/0!</v>
      </c>
      <c r="G51" s="95" t="e">
        <f t="shared" si="12"/>
        <v>#DIV/0!</v>
      </c>
      <c r="H51" s="96"/>
      <c r="I51" s="96"/>
      <c r="O51" s="94" t="e">
        <f t="shared" si="13"/>
        <v>#DIV/0!</v>
      </c>
      <c r="P51" s="95" t="e">
        <f t="shared" si="14"/>
        <v>#DIV/0!</v>
      </c>
    </row>
    <row r="52" hidden="1" spans="6:16">
      <c r="F52" s="94" t="e">
        <f t="shared" si="11"/>
        <v>#DIV/0!</v>
      </c>
      <c r="G52" s="95" t="e">
        <f t="shared" si="12"/>
        <v>#DIV/0!</v>
      </c>
      <c r="H52" s="96"/>
      <c r="I52" s="96"/>
      <c r="O52" s="94" t="e">
        <f t="shared" si="13"/>
        <v>#DIV/0!</v>
      </c>
      <c r="P52" s="95" t="e">
        <f t="shared" si="14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L17" sqref="L17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166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167</v>
      </c>
      <c r="E4" s="41"/>
      <c r="F4" s="39"/>
      <c r="G4" s="39" t="s">
        <v>19</v>
      </c>
      <c r="H4" s="39" t="s">
        <v>167</v>
      </c>
    </row>
    <row r="5" s="33" customFormat="1" ht="19.5" customHeight="1" spans="1:8">
      <c r="A5" s="42" t="s">
        <v>168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169</v>
      </c>
      <c r="B6" s="47"/>
      <c r="C6" s="47"/>
      <c r="D6" s="43" t="str">
        <f t="shared" si="0"/>
        <v/>
      </c>
      <c r="E6" s="44" t="s">
        <v>170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171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172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173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174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175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176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177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178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179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180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62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tabSelected="1" zoomScale="85" zoomScaleNormal="85" topLeftCell="A11" workbookViewId="0">
      <selection activeCell="Q18" sqref="Q18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182</v>
      </c>
      <c r="B5" s="9" t="s">
        <v>183</v>
      </c>
      <c r="C5" s="10" t="s">
        <v>184</v>
      </c>
      <c r="D5" s="11" t="s">
        <v>185</v>
      </c>
      <c r="E5" s="9" t="s">
        <v>186</v>
      </c>
      <c r="F5" s="9" t="s">
        <v>187</v>
      </c>
      <c r="G5" s="12" t="s">
        <v>188</v>
      </c>
      <c r="H5" s="13" t="s">
        <v>189</v>
      </c>
      <c r="I5" s="24" t="s">
        <v>190</v>
      </c>
      <c r="J5" s="25" t="s">
        <v>191</v>
      </c>
      <c r="K5" s="25" t="s">
        <v>192</v>
      </c>
      <c r="L5" s="26" t="s">
        <v>193</v>
      </c>
      <c r="M5" s="26" t="s">
        <v>194</v>
      </c>
    </row>
    <row r="6" s="1" customFormat="1" ht="30" customHeight="1" spans="1:13">
      <c r="A6" s="14" t="s">
        <v>195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196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197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198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199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200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201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202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203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204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205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206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207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208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209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210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2018年一般公预算执行情况表</vt:lpstr>
      <vt:lpstr>2018年政府性基金预算执行情况表</vt:lpstr>
      <vt:lpstr>2018年国有资本经营预算执行情况表</vt:lpstr>
      <vt:lpstr>2018年社会保险基金预算执行情况表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2017-01-11T06:49:00Z</cp:lastPrinted>
  <dcterms:modified xsi:type="dcterms:W3CDTF">2019-01-27T03:08:56Z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