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525" windowHeight="10125" tabRatio="929" firstSheet="8" activeTab="8"/>
  </bookViews>
  <sheets>
    <sheet name="部门财务收支预算总表 01-1" sheetId="2" r:id="rId1"/>
    <sheet name="部门收入预算表01-2" sheetId="3" r:id="rId2"/>
    <sheet name="部门支出预算表01-3" sheetId="4" r:id="rId3"/>
    <sheet name="部门财政拨款收支预算总表 02-1" sheetId="5" r:id="rId4"/>
    <sheet name="一般公共预算支出预算表02-2" sheetId="6" r:id="rId5"/>
    <sheet name="一般公共预算“三公”经费支出预算表03" sheetId="7" r:id="rId6"/>
    <sheet name="部门基本支出预算表04" sheetId="8" r:id="rId7"/>
    <sheet name="部门项目支出预算表05-1" sheetId="9" r:id="rId8"/>
    <sheet name="部门项目支出绩效目标表05-2" sheetId="10" r:id="rId9"/>
    <sheet name="部门政府性基金预算支出预算表06（梁河）" sheetId="11" r:id="rId10"/>
    <sheet name="部门政府采购预算表07" sheetId="12" r:id="rId11"/>
    <sheet name="部门政府购买服务预算表08" sheetId="13" r:id="rId12"/>
    <sheet name="县对下转移支付预算表09-1（梁河）" sheetId="14" r:id="rId13"/>
    <sheet name="县对下转移支付绩效目标表09-2（梁河）" sheetId="15" r:id="rId14"/>
    <sheet name="上级补助项目支出预算表11" sheetId="17" r:id="rId15"/>
    <sheet name="新增资产配置表10（梁河）" sheetId="16" r:id="rId16"/>
    <sheet name="部门项目中期规划预算表12" sheetId="18" r:id="rId17"/>
  </sheets>
  <calcPr calcId="144525"/>
</workbook>
</file>

<file path=xl/sharedStrings.xml><?xml version="1.0" encoding="utf-8"?>
<sst xmlns="http://schemas.openxmlformats.org/spreadsheetml/2006/main" count="3620" uniqueCount="811">
  <si>
    <t>预算01-1表</t>
  </si>
  <si>
    <t>单位:元</t>
  </si>
  <si>
    <t>收入</t>
  </si>
  <si>
    <t>支出</t>
  </si>
  <si>
    <t>项目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</si>
  <si>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</si>
  <si>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</si>
  <si>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</si>
  <si>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</si>
  <si>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</si>
  <si>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</si>
  <si>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</si>
  <si>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</si>
  <si>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</si>
  <si>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</si>
  <si>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</si>
  <si>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</si>
  <si>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</si>
  <si>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</si>
  <si>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</si>
  <si>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</si>
  <si>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</si>
  <si>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</si>
  <si>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</si>
  <si>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</si>
  <si>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</si>
  <si>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</si>
  <si>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单位：元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</si>
  <si>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</si>
  <si>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</si>
  <si>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</si>
  <si>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</si>
  <si>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</si>
  <si>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</si>
  <si>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</si>
  <si>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</si>
  <si>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</si>
  <si>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</si>
  <si>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</si>
  <si>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</si>
  <si>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</si>
  <si>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</si>
  <si>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</si>
  <si>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</si>
  <si>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</si>
  <si>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571001</t>
  </si>
  <si>
    <t>梁河县遮岛镇人民政府</t>
  </si>
  <si>
    <t>预算01-3表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</si>
  <si>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</si>
  <si>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</si>
  <si>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</si>
  <si>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</si>
  <si>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</si>
  <si>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</si>
  <si>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</si>
  <si>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</si>
  <si>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</si>
  <si>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</si>
  <si>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</si>
  <si>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</si>
  <si>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</si>
  <si>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</si>
  <si>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</si>
  <si>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</si>
  <si>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</si>
  <si>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</si>
  <si>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</si>
  <si>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</si>
  <si>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</si>
  <si>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</si>
  <si>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</si>
  <si>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</si>
  <si>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</si>
  <si>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</si>
  <si>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201</t>
  </si>
  <si>
    <t>一般公共服务支出</t>
  </si>
  <si>
    <t>20101</t>
  </si>
  <si>
    <t>人大事务</t>
  </si>
  <si>
    <t>2010104</t>
  </si>
  <si>
    <t>人大会议</t>
  </si>
  <si>
    <t>2010108</t>
  </si>
  <si>
    <t>代表工作</t>
  </si>
  <si>
    <t>20102</t>
  </si>
  <si>
    <t>政协事务</t>
  </si>
  <si>
    <t>2010205</t>
  </si>
  <si>
    <t>委员视察</t>
  </si>
  <si>
    <t>20103</t>
  </si>
  <si>
    <t>政府办公厅（室）及相关机构事务</t>
  </si>
  <si>
    <t>2010301</t>
  </si>
  <si>
    <t>行政运行</t>
  </si>
  <si>
    <t>2010302</t>
  </si>
  <si>
    <t>一般行政管理事务</t>
  </si>
  <si>
    <t>2010350</t>
  </si>
  <si>
    <t>事业运行</t>
  </si>
  <si>
    <t>20106</t>
  </si>
  <si>
    <t>财政事务</t>
  </si>
  <si>
    <t>2010602</t>
  </si>
  <si>
    <t>20123</t>
  </si>
  <si>
    <t>民族事务</t>
  </si>
  <si>
    <t>2012399</t>
  </si>
  <si>
    <t>其他民族事务支出</t>
  </si>
  <si>
    <t>20129</t>
  </si>
  <si>
    <t>群众团体事务</t>
  </si>
  <si>
    <t>2012902</t>
  </si>
  <si>
    <t>2012999</t>
  </si>
  <si>
    <t>其他群众团体事务支出</t>
  </si>
  <si>
    <t>20132</t>
  </si>
  <si>
    <t>组织事务</t>
  </si>
  <si>
    <t>2013299</t>
  </si>
  <si>
    <t>其他组织事务支出</t>
  </si>
  <si>
    <t>20133</t>
  </si>
  <si>
    <t>宣传事务</t>
  </si>
  <si>
    <t>2013302</t>
  </si>
  <si>
    <t>20134</t>
  </si>
  <si>
    <t>统战事务</t>
  </si>
  <si>
    <t>2013404</t>
  </si>
  <si>
    <t>宗教事务</t>
  </si>
  <si>
    <t>20136</t>
  </si>
  <si>
    <t>其他共产党事务支出</t>
  </si>
  <si>
    <t>2013699</t>
  </si>
  <si>
    <t>204</t>
  </si>
  <si>
    <t>公共安全支出</t>
  </si>
  <si>
    <t>20406</t>
  </si>
  <si>
    <t>司法</t>
  </si>
  <si>
    <t>2040602</t>
  </si>
  <si>
    <t>208</t>
  </si>
  <si>
    <t>社会保障和就业支出</t>
  </si>
  <si>
    <t>20801</t>
  </si>
  <si>
    <t>人力资源和社会保障管理事务</t>
  </si>
  <si>
    <t>2080199</t>
  </si>
  <si>
    <t>其他人力资源和社会保障管理事务支出</t>
  </si>
  <si>
    <t>20805</t>
  </si>
  <si>
    <t>行政事业单位养老支出</t>
  </si>
  <si>
    <t>2080501</t>
  </si>
  <si>
    <t>行政单位离退休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</si>
  <si>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</si>
  <si>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</si>
  <si>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</si>
  <si>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</si>
  <si>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</si>
  <si>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</si>
  <si>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20808</t>
  </si>
  <si>
    <t>抚恤</t>
  </si>
  <si>
    <t>2080801</t>
  </si>
  <si>
    <t>死亡抚恤</t>
  </si>
  <si>
    <t>20825</t>
  </si>
  <si>
    <t>其他生活救助</t>
  </si>
  <si>
    <t>2082502</t>
  </si>
  <si>
    <t>其他农村生活救助</t>
  </si>
  <si>
    <t>20828</t>
  </si>
  <si>
    <t>退役军人管理事务</t>
  </si>
  <si>
    <t>2082899</t>
  </si>
  <si>
    <t>其他退役军人事务管理支出</t>
  </si>
  <si>
    <t>20899</t>
  </si>
  <si>
    <t>其他社会保障和就业支出</t>
  </si>
  <si>
    <t>2089999</t>
  </si>
  <si>
    <t>210</t>
  </si>
  <si>
    <t>卫生健康支出</t>
  </si>
  <si>
    <t>21001</t>
  </si>
  <si>
    <t>卫生健康管理事务</t>
  </si>
  <si>
    <t>2100199</t>
  </si>
  <si>
    <t>其他卫生健康管理事务支出</t>
  </si>
  <si>
    <t>21011</t>
  </si>
  <si>
    <t>行政事业单位医疗</t>
  </si>
  <si>
    <t>2101101</t>
  </si>
  <si>
    <t>行政单位医疗</t>
  </si>
  <si>
    <t>2101102</t>
  </si>
  <si>
    <t>事业单位医疗</t>
  </si>
  <si>
    <t>2101199</t>
  </si>
  <si>
    <t>其他行政事业单位医疗支出</t>
  </si>
  <si>
    <t>212</t>
  </si>
  <si>
    <t>城乡社区支出</t>
  </si>
  <si>
    <t>21205</t>
  </si>
  <si>
    <t>城乡社区环境卫生</t>
  </si>
  <si>
    <t>2120501</t>
  </si>
  <si>
    <t>213</t>
  </si>
  <si>
    <t>农林水支出</t>
  </si>
  <si>
    <t>21301</t>
  </si>
  <si>
    <t>农业农村</t>
  </si>
  <si>
    <t>2130104</t>
  </si>
  <si>
    <t>2130122</t>
  </si>
  <si>
    <t>农业生产发展</t>
  </si>
  <si>
    <t>2130199</t>
  </si>
  <si>
    <t>其他农业农村支出</t>
  </si>
  <si>
    <t>21302</t>
  </si>
  <si>
    <t>林业和草原</t>
  </si>
  <si>
    <t>2130299</t>
  </si>
  <si>
    <t>其他林业和草原支出</t>
  </si>
  <si>
    <t>21307</t>
  </si>
  <si>
    <t>农村综合改革</t>
  </si>
  <si>
    <t>2130705</t>
  </si>
  <si>
    <t>对村民委员会和村党支部的补助</t>
  </si>
  <si>
    <t>214</t>
  </si>
  <si>
    <t>交通运输支出</t>
  </si>
  <si>
    <t>21401</t>
  </si>
  <si>
    <t>公路水路运输</t>
  </si>
  <si>
    <t>2140106</t>
  </si>
  <si>
    <t>公路养护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</si>
  <si>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</si>
  <si>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</si>
  <si>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</si>
  <si>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</si>
  <si>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</si>
  <si>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</si>
  <si>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</si>
  <si>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收        入</t>
  </si>
  <si>
    <t>支        出</t>
  </si>
  <si>
    <t>项      目</t>
  </si>
  <si>
    <t>支出功能分类科目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</si>
  <si>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</si>
  <si>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</si>
  <si>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</si>
  <si>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</si>
  <si>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</si>
  <si>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</si>
  <si>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二、年终结余结转</t>
  </si>
  <si>
    <t>预算02-2表</t>
  </si>
  <si>
    <t>部门预算支出功能分类科目</t>
  </si>
  <si>
    <t>人员经费</t>
  </si>
  <si>
    <t>公用经费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</si>
  <si>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</si>
  <si>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</si>
  <si>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</si>
  <si>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</si>
  <si>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</si>
  <si>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</si>
  <si>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</si>
  <si>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</si>
  <si>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</si>
  <si>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</si>
  <si>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</si>
  <si>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</si>
  <si>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</si>
  <si>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</si>
  <si>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</si>
  <si>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</si>
  <si>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</si>
  <si>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已提前安排</t>
  </si>
  <si>
    <t>抵扣上年垫付资金</t>
  </si>
  <si>
    <t>本次下达</t>
  </si>
  <si>
    <t>另文下达</t>
  </si>
  <si>
    <t>财政拨款结转结余</t>
  </si>
  <si>
    <t>全年数</t>
  </si>
  <si>
    <t>16</t>
  </si>
  <si>
    <t>17</t>
  </si>
  <si>
    <t>18</t>
  </si>
  <si>
    <t>19</t>
  </si>
  <si>
    <t>20</t>
  </si>
  <si>
    <t>21</t>
  </si>
  <si>
    <t>22</t>
  </si>
  <si>
    <t>23</t>
  </si>
  <si>
    <t>533122210000000012743</t>
  </si>
  <si>
    <t>行政人员支出工资</t>
  </si>
  <si>
    <t>30101</t>
  </si>
  <si>
    <t>基本工资</t>
  </si>
  <si>
    <t>533122261100005067256</t>
  </si>
  <si>
    <t>事业人员支出工资</t>
  </si>
  <si>
    <t>30102</t>
  </si>
  <si>
    <t>津贴补贴</t>
  </si>
  <si>
    <t>30103</t>
  </si>
  <si>
    <t>奖金</t>
  </si>
  <si>
    <t>533122231100001449736</t>
  </si>
  <si>
    <t>行政绩效奖励</t>
  </si>
  <si>
    <t>30107</t>
  </si>
  <si>
    <t>绩效工资</t>
  </si>
  <si>
    <t>533122261100005067272</t>
  </si>
  <si>
    <t>事业绩效奖励</t>
  </si>
  <si>
    <t>533122251100003751874</t>
  </si>
  <si>
    <t>机关事业单位基本养老保险缴费</t>
  </si>
  <si>
    <t>30108</t>
  </si>
  <si>
    <t>533122210000000012751</t>
  </si>
  <si>
    <t>职业年金缴费</t>
  </si>
  <si>
    <t>30109</t>
  </si>
  <si>
    <t>533122210000000012750</t>
  </si>
  <si>
    <t>职工基本医疗保险缴费</t>
  </si>
  <si>
    <t>30110</t>
  </si>
  <si>
    <t>533122210000000012749</t>
  </si>
  <si>
    <t>失业保险</t>
  </si>
  <si>
    <t>30112</t>
  </si>
  <si>
    <t>其他社会保障缴费</t>
  </si>
  <si>
    <t>533122210000000012748</t>
  </si>
  <si>
    <t>生育保险</t>
  </si>
  <si>
    <t>533122241100002274185</t>
  </si>
  <si>
    <t>大病保险费</t>
  </si>
  <si>
    <t>533122251100003751872</t>
  </si>
  <si>
    <t>工伤保险</t>
  </si>
  <si>
    <t>533122210000000012752</t>
  </si>
  <si>
    <t>30113</t>
  </si>
  <si>
    <t>533122210000000012780</t>
  </si>
  <si>
    <t>关工委工作经费</t>
  </si>
  <si>
    <t>30299</t>
  </si>
  <si>
    <t>其他商品和服务支出</t>
  </si>
  <si>
    <t>30201</t>
  </si>
  <si>
    <t>办公费</t>
  </si>
  <si>
    <t>533122210000000014590</t>
  </si>
  <si>
    <t>党报党刊</t>
  </si>
  <si>
    <t>533122210000000012782</t>
  </si>
  <si>
    <t>老干支部工作经费</t>
  </si>
  <si>
    <t>老干部党支部工作经费</t>
  </si>
  <si>
    <t>533122210000000012789</t>
  </si>
  <si>
    <t>一般公用经费</t>
  </si>
  <si>
    <t>30205</t>
  </si>
  <si>
    <t>水费</t>
  </si>
  <si>
    <t>30206</t>
  </si>
  <si>
    <t>电费</t>
  </si>
  <si>
    <t>30207</t>
  </si>
  <si>
    <t>邮电费</t>
  </si>
  <si>
    <t>30211</t>
  </si>
  <si>
    <t>差旅费</t>
  </si>
  <si>
    <t>533122251100003751892</t>
  </si>
  <si>
    <t>公用经费安排的公务接待费</t>
  </si>
  <si>
    <t>30217</t>
  </si>
  <si>
    <t>533122221100000354025</t>
  </si>
  <si>
    <t>公用经费安排的公车购置及运维费</t>
  </si>
  <si>
    <t>30231</t>
  </si>
  <si>
    <t>公务用车运行维护费</t>
  </si>
  <si>
    <t>31002</t>
  </si>
  <si>
    <t>办公设备购置</t>
  </si>
  <si>
    <t>30215</t>
  </si>
  <si>
    <t>会议费</t>
  </si>
  <si>
    <t>30202</t>
  </si>
  <si>
    <t>印刷费</t>
  </si>
  <si>
    <t>30226</t>
  </si>
  <si>
    <t>劳务费</t>
  </si>
  <si>
    <t>533122261100005067260</t>
  </si>
  <si>
    <t>公用经费安排的其他工资福利支出</t>
  </si>
  <si>
    <t>30114</t>
  </si>
  <si>
    <t>医疗费</t>
  </si>
  <si>
    <t>533122210000000012787</t>
  </si>
  <si>
    <t>退休公用经费</t>
  </si>
  <si>
    <t>533122210000000012775</t>
  </si>
  <si>
    <t>工会经费</t>
  </si>
  <si>
    <t>30228</t>
  </si>
  <si>
    <t>533122210000000012774</t>
  </si>
  <si>
    <t>公务交通补贴</t>
  </si>
  <si>
    <t>30239</t>
  </si>
  <si>
    <t>其他交通费用</t>
  </si>
  <si>
    <t>533122251100003751851</t>
  </si>
  <si>
    <t>老干党支部书记、委员补助</t>
  </si>
  <si>
    <t>30305</t>
  </si>
  <si>
    <t>生活补助</t>
  </si>
  <si>
    <t>533122210000000012754</t>
  </si>
  <si>
    <t>村（居）民村组妇女小组长的待遇</t>
  </si>
  <si>
    <t>533122251100003751850</t>
  </si>
  <si>
    <t>辞聘村干部补贴（小乡干部）</t>
  </si>
  <si>
    <t>533122210000000012768</t>
  </si>
  <si>
    <t>大学生公益性岗位工资及社会保险缴费县级配套</t>
  </si>
  <si>
    <t>533122261100005082522</t>
  </si>
  <si>
    <t>离任村（社区）干部一次性生活补助</t>
  </si>
  <si>
    <t>533122210000000012784</t>
  </si>
  <si>
    <t>青年人才党员培训费</t>
  </si>
  <si>
    <t>30216</t>
  </si>
  <si>
    <t>培训费</t>
  </si>
  <si>
    <t>533122261100005067262</t>
  </si>
  <si>
    <t>乡镇党委及村（社区）“两委”换届经费</t>
  </si>
  <si>
    <t>533122210000000012785</t>
  </si>
  <si>
    <t>青年人才党支部工作经费</t>
  </si>
  <si>
    <t>533122221100000345588</t>
  </si>
  <si>
    <t>老党员补助经费</t>
  </si>
  <si>
    <t>533122210000000012753</t>
  </si>
  <si>
    <t>被征地农民生活保障金</t>
  </si>
  <si>
    <t>30399</t>
  </si>
  <si>
    <t>其他对个人和家庭的补助</t>
  </si>
  <si>
    <t>533122251100003751875</t>
  </si>
  <si>
    <t>村（社区）干部参加养老保险定额补助</t>
  </si>
  <si>
    <t>533122210000000012773</t>
  </si>
  <si>
    <t>退休人员建房费</t>
  </si>
  <si>
    <t>30302</t>
  </si>
  <si>
    <t>退休费</t>
  </si>
  <si>
    <t>533122210000000012771</t>
  </si>
  <si>
    <t>计划生育宣传员</t>
  </si>
  <si>
    <t>533122261100005020351</t>
  </si>
  <si>
    <t>村委会干部岗位工资补贴资金</t>
  </si>
  <si>
    <t>533122261100005053219</t>
  </si>
  <si>
    <t>村委会干部岗位绩效资金</t>
  </si>
  <si>
    <t>30309</t>
  </si>
  <si>
    <t>奖励金</t>
  </si>
  <si>
    <t>533122261100005053517</t>
  </si>
  <si>
    <t>村（社区）党组织考核绩效资金</t>
  </si>
  <si>
    <t>533122261100005053661</t>
  </si>
  <si>
    <t>村（居）民小组党支部书记补贴资金</t>
  </si>
  <si>
    <t>533122261100005053721</t>
  </si>
  <si>
    <t>村（居）民小组长补贴资金</t>
  </si>
  <si>
    <t>533122261100005053854</t>
  </si>
  <si>
    <t>社区干部岗位工资补贴资金</t>
  </si>
  <si>
    <t>533122261100005054047</t>
  </si>
  <si>
    <t>社区干部考核绩效资金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</si>
  <si>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</si>
  <si>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</si>
  <si>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</si>
  <si>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</si>
  <si>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</si>
  <si>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</si>
  <si>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</si>
  <si>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创建活动工作经费</t>
  </si>
  <si>
    <t>专项业务类</t>
  </si>
  <si>
    <t>533122221100000593723</t>
  </si>
  <si>
    <t>村[居]民小组党支部工作经费</t>
  </si>
  <si>
    <t>533122261100005016177</t>
  </si>
  <si>
    <t>村（社区）党总支、村（居）民小组党支部组织考核绩效资金</t>
  </si>
  <si>
    <t>民生类</t>
  </si>
  <si>
    <t>533122261100005062692</t>
  </si>
  <si>
    <t>村委会运转经费</t>
  </si>
  <si>
    <t>533122261100004995197</t>
  </si>
  <si>
    <t>单位自有（非财政结余）工作经费</t>
  </si>
  <si>
    <t>事业发展类</t>
  </si>
  <si>
    <t>533122221100000882816</t>
  </si>
  <si>
    <t>机关事业单位职工遗属生活补助资金</t>
  </si>
  <si>
    <t>533122261100005045918</t>
  </si>
  <si>
    <t>两新党建工作经费</t>
  </si>
  <si>
    <t>533122261100005014394</t>
  </si>
  <si>
    <t>农村公路日常养护和养护工程县级配套资金</t>
  </si>
  <si>
    <t>533122241100002263297</t>
  </si>
  <si>
    <t>全面推进乡镇依法治理工作经费</t>
  </si>
  <si>
    <t>533122210000000012668</t>
  </si>
  <si>
    <t>社区党组织工作经费</t>
  </si>
  <si>
    <t>533122261100005054104</t>
  </si>
  <si>
    <t>退役军人服务专项经费</t>
  </si>
  <si>
    <t>533122261100004994682</t>
  </si>
  <si>
    <t>县级重点产业发展专项补助经费</t>
  </si>
  <si>
    <t>533122261100004994902</t>
  </si>
  <si>
    <t>30310</t>
  </si>
  <si>
    <t>个人农业生产补贴</t>
  </si>
  <si>
    <t>乡镇党校建设经费</t>
  </si>
  <si>
    <t>533122210000000012079</t>
  </si>
  <si>
    <t>乡镇妇联工作经费</t>
  </si>
  <si>
    <t>533122210000000012060</t>
  </si>
  <si>
    <t>乡镇工作专项经费</t>
  </si>
  <si>
    <t>533122210000000012074</t>
  </si>
  <si>
    <t>30227</t>
  </si>
  <si>
    <t>委托业务费</t>
  </si>
  <si>
    <t>乡镇基层党建工作经费</t>
  </si>
  <si>
    <t>533122210000000012080</t>
  </si>
  <si>
    <t>乡镇人大专项经费</t>
  </si>
  <si>
    <t>533122210000000012068</t>
  </si>
  <si>
    <t>乡镇人代会经费</t>
  </si>
  <si>
    <t>533122210000000012069</t>
  </si>
  <si>
    <t>乡镇团委工作经费</t>
  </si>
  <si>
    <t>533122210000000011121</t>
  </si>
  <si>
    <t>乡镇宣传、宗教、综治维稳工作经费</t>
  </si>
  <si>
    <t>533122231100001211562</t>
  </si>
  <si>
    <t>遮岛镇创文、创卫工作经费</t>
  </si>
  <si>
    <t>533122231100001211680</t>
  </si>
  <si>
    <t>31005</t>
  </si>
  <si>
    <t>基础设施建设</t>
  </si>
  <si>
    <t>政协委员视察经费</t>
  </si>
  <si>
    <t>533122210000000012070</t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</si>
  <si>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</si>
  <si>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</si>
  <si>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</si>
  <si>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</si>
  <si>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</si>
  <si>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</si>
  <si>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</si>
  <si>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</si>
  <si>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</si>
  <si>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</si>
  <si>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</si>
  <si>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主要包括普查工作经费、征地工作经费、复退军人工作经费、社保工作经费、禁防经费、甘蔗工作经费、科普科技工作经费、林业工作经费、农业工作经费、人大工作经费、武装工作经费、计生工作经费、高速公路工作经费、疫情防控工作经费、脱贫攻坚人居环境提升工作经费、水箐村工作经费、和谐社区工作经费等资金。</t>
  </si>
  <si>
    <t>产出指标</t>
  </si>
  <si>
    <t>数量指标</t>
  </si>
  <si>
    <t>单位自有资金结余科目数</t>
  </si>
  <si>
    <t>&gt;=</t>
  </si>
  <si>
    <t>项</t>
  </si>
  <si>
    <t>定量指标</t>
  </si>
  <si>
    <t>时效指标</t>
  </si>
  <si>
    <t>完成乡镇基层工作及时率</t>
  </si>
  <si>
    <t>=</t>
  </si>
  <si>
    <t>100</t>
  </si>
  <si>
    <t>%</t>
  </si>
  <si>
    <t>效益指标</t>
  </si>
  <si>
    <t>可持续影响</t>
  </si>
  <si>
    <t>提升基层部门服务水平</t>
  </si>
  <si>
    <t>明显提升</t>
  </si>
  <si>
    <t>定性指标</t>
  </si>
  <si>
    <t>满意度指标</t>
  </si>
  <si>
    <t>服务对象满意度</t>
  </si>
  <si>
    <t>群众满意度</t>
  </si>
  <si>
    <t>90</t>
  </si>
  <si>
    <t>完成本年度内村（居）民小组党支部工作。</t>
  </si>
  <si>
    <t>党支部个数</t>
  </si>
  <si>
    <t>26</t>
  </si>
  <si>
    <t>个</t>
  </si>
  <si>
    <t>完成本半年度内村（居）民小组党支部工作。</t>
  </si>
  <si>
    <t>质量指标</t>
  </si>
  <si>
    <t>党支部工作合格率</t>
  </si>
  <si>
    <t>95</t>
  </si>
  <si>
    <t>资金到位及时率</t>
  </si>
  <si>
    <t>社会效益</t>
  </si>
  <si>
    <t>党员活动出勤率</t>
  </si>
  <si>
    <t>85</t>
  </si>
  <si>
    <t>村居民对支部工作满意度</t>
  </si>
  <si>
    <t>2026年，负责处理乡镇有关人民政协工作事务；按照县政协及其常委会工作计划和部署，结合乡镇实际开展工作。</t>
  </si>
  <si>
    <t>全镇政协委员</t>
  </si>
  <si>
    <t>人</t>
  </si>
  <si>
    <t>全镇政协委员人数</t>
  </si>
  <si>
    <t>2026年，负责处理乡镇有关人民政协工作事务，按照县政协及其常委会工作计划和部署，结合乡镇实际开展工作。</t>
  </si>
  <si>
    <t>政协委员参加学习、视察完成率</t>
  </si>
  <si>
    <t>政协委员学习、视察工作</t>
  </si>
  <si>
    <t>12月31日前</t>
  </si>
  <si>
    <t>提高服务型政府的服务能力</t>
  </si>
  <si>
    <t>保障村级党组织正常运转。</t>
  </si>
  <si>
    <t>村级党组织召开会议</t>
  </si>
  <si>
    <t>次</t>
  </si>
  <si>
    <t>村级党组织</t>
  </si>
  <si>
    <t>资金下达及时率</t>
  </si>
  <si>
    <t>党组织工作开展情况</t>
  </si>
  <si>
    <t>顺利开展</t>
  </si>
  <si>
    <t>党组织服务群众满意度</t>
  </si>
  <si>
    <t>成本指标</t>
  </si>
  <si>
    <t>经济成本指标</t>
  </si>
  <si>
    <t>党组织工作经费</t>
  </si>
  <si>
    <t>&lt;=</t>
  </si>
  <si>
    <t>50000</t>
  </si>
  <si>
    <t>元</t>
  </si>
  <si>
    <t>将工作落到实处，按时按质完成乡镇各项工作指标。促进经济发展、增加农民收入、强化公共服务、着力改善民生，加强社会管理、维护农村和社区稳定，推进基层民主、促进农村、社区和谐全面履行职能。</t>
  </si>
  <si>
    <t>林长制工作培训、会议</t>
  </si>
  <si>
    <t>将工作落到实处，按时按质完成乡镇各项工作指标。促进经济发展、增加农民收入，强化公共服务、着力改善民生，加强社会管理、维护农村和社区稳定，推进基层民主、促进农村、社区和谐全面履行职能。</t>
  </si>
  <si>
    <t>完成工作岗位任务</t>
  </si>
  <si>
    <t>次/月（季、年）</t>
  </si>
  <si>
    <t>按照乡镇工作计划安排</t>
  </si>
  <si>
    <t>预、决算公开次数</t>
  </si>
  <si>
    <t>开展宅基地检查（核查）次数</t>
  </si>
  <si>
    <t>耕地地力保护补贴入户核实率</t>
  </si>
  <si>
    <t>全镇村委会（居委会），村民小组耕地地力保护补贴入户核实率</t>
  </si>
  <si>
    <t>保障部门运转情况</t>
  </si>
  <si>
    <t>有效保障</t>
  </si>
  <si>
    <t>每月缴纳水电费、电信费</t>
  </si>
  <si>
    <t>1月-12月</t>
  </si>
  <si>
    <t>根据本单位每月应缴纳的水电费、电信费等结算单</t>
  </si>
  <si>
    <t>按时完成基层中心工作</t>
  </si>
  <si>
    <t>基层中心工作完成率</t>
  </si>
  <si>
    <t>推进美丽乡村建设</t>
  </si>
  <si>
    <t>持续推进</t>
  </si>
  <si>
    <t>推进美丽乡村建设和实施乡村振兴战略</t>
  </si>
  <si>
    <t>提高乡镇工作人员服务水平</t>
  </si>
  <si>
    <t>明显提高</t>
  </si>
  <si>
    <t>根据上级部门及乡镇工作安排</t>
  </si>
  <si>
    <t>2026年结合我镇实际开展辖区内民族宗教相关工作：民族团结工作，宗教场所安全排查、民族团结进步示范创建及相关培训宣传。</t>
  </si>
  <si>
    <t>召开综治维稳相关会议次数</t>
  </si>
  <si>
    <t>开展宣传活动</t>
  </si>
  <si>
    <t>宣传法律法规</t>
  </si>
  <si>
    <t>20000</t>
  </si>
  <si>
    <t>人次</t>
  </si>
  <si>
    <t>清单式推进综治中心规范化建设实体化运行经费</t>
  </si>
  <si>
    <t>乡镇综治维稳培训工作完成率</t>
  </si>
  <si>
    <t>乡镇宣传工作覆盖率</t>
  </si>
  <si>
    <t>完成年内宣传、维稳工作时限</t>
  </si>
  <si>
    <t>提高服务能力提升群众安全感</t>
  </si>
  <si>
    <t>有效提高</t>
  </si>
  <si>
    <t>提高服务能力，提升群众安全感</t>
  </si>
  <si>
    <t>社会整体安全指数提高</t>
  </si>
  <si>
    <t>万人</t>
  </si>
  <si>
    <t>开展乡镇内人大主席团审议工作，组织乡镇人大代表开展人大视察和调研工作，县人大代表参加“代表工作站”“代表联络室”等联系人民群众平台活动。</t>
  </si>
  <si>
    <t>参与代表</t>
  </si>
  <si>
    <t>58</t>
  </si>
  <si>
    <t>参与代表人数</t>
  </si>
  <si>
    <t>县人大代表</t>
  </si>
  <si>
    <t>人大代表覆盖率</t>
  </si>
  <si>
    <t>完成人大代表活动</t>
  </si>
  <si>
    <t>12月31日</t>
  </si>
  <si>
    <t>完成人大代表活动率</t>
  </si>
  <si>
    <t>提高服务能力</t>
  </si>
  <si>
    <t>有效提升</t>
  </si>
  <si>
    <t>2026年为保障更好地进行乡村公路养护，保障沿线群众的出行安全，出行便利，需要经费进行雨季出行有塌方险情时抢险救灾，有水毁点时恢复重建。村公路治理能力明显提高，农村公路通行条件和路域环境明显提升，交通保障能力显著增强。为保障更好地进行乡村公路养护，保障沿线群众的出行安全、出行便利，需要经费进行雨季出行塌方险情时抢险救灾，有水毁点时进行恢复重建。</t>
  </si>
  <si>
    <t>遮岛镇乡、村里程</t>
  </si>
  <si>
    <t>24.941</t>
  </si>
  <si>
    <t>公里</t>
  </si>
  <si>
    <t>根据县直部门下发的预算表</t>
  </si>
  <si>
    <t>2026年为保障更好的进行乡村公路养护，保障沿线群众的出行安全，出行便利，需要经费进行雨季出行塌方险情时抢险救灾，有水毁点时进行恢复重建。村公路治理能力明显提高，农村公路通行条件和路域环境明显提升，交通保障能力显著增强。为保障更好的进行乡村公路养护，保障沿线群众的出行安全、出行便利，需要经费进行雨季出行塌方险情时抢险救灾，有水毁点时进行恢复重建。</t>
  </si>
  <si>
    <t>清理塌方数</t>
  </si>
  <si>
    <t>1100</t>
  </si>
  <si>
    <t>立方米</t>
  </si>
  <si>
    <t>小修建设挡墙</t>
  </si>
  <si>
    <t>57</t>
  </si>
  <si>
    <t>农村公路列养护达到率</t>
  </si>
  <si>
    <t>农村公路养护管理工作</t>
  </si>
  <si>
    <t>12月30日前</t>
  </si>
  <si>
    <t>农村公路养护</t>
  </si>
  <si>
    <t>促进农村公路的发展</t>
  </si>
  <si>
    <t>提供有效道路服务</t>
  </si>
  <si>
    <t>促进农村公路发展、安全畅通</t>
  </si>
  <si>
    <t>农村公路的养护及管理满意度</t>
  </si>
  <si>
    <t>为扎实推进创文、创卫工作，全面改善城乡人居环境，深入开展生态环境治理，推进“厕所革命”，持续巩固饮用水安全，加强病媒生物防治。</t>
  </si>
  <si>
    <t>遮岛镇创文创卫工作经费</t>
  </si>
  <si>
    <t>277435</t>
  </si>
  <si>
    <t>遮岛镇创文创卫工作经费拨付率</t>
  </si>
  <si>
    <t>遮岛镇创文创卫工作经费拨付及时率</t>
  </si>
  <si>
    <t>加强病媒生物防治</t>
  </si>
  <si>
    <t>改善</t>
  </si>
  <si>
    <t>群众对创文创卫工作满意度</t>
  </si>
  <si>
    <t>96</t>
  </si>
  <si>
    <t>社区党组织工作经费使用合规，经费支出符合党建工作相关规定，无违规挪用、超范围开支情况。保障党组织“三会一课”、主题党日等基础工作，推动党组织规范化建设达标，解决群众急难愁盼问题。</t>
  </si>
  <si>
    <t>社区党组织</t>
  </si>
  <si>
    <t>党组织规范化建设达标率</t>
  </si>
  <si>
    <t>用于惠民服务类经费</t>
  </si>
  <si>
    <t>30</t>
  </si>
  <si>
    <t>社区群众满意度</t>
  </si>
  <si>
    <t>600000</t>
  </si>
  <si>
    <t>根据考核结果及时发放村（社区）党总支、村（居）民小组党支部组织考核绩效资金</t>
  </si>
  <si>
    <t>村社区党总支</t>
  </si>
  <si>
    <t>村（居）民小组党支部</t>
  </si>
  <si>
    <t>考核绩效发放及时率</t>
  </si>
  <si>
    <t>村社区党建开展情况</t>
  </si>
  <si>
    <t>村社区党建工作开展情况</t>
  </si>
  <si>
    <t>党总支党支部满意度</t>
  </si>
  <si>
    <t>党总支和党支部满意度</t>
  </si>
  <si>
    <t>绩效资金</t>
  </si>
  <si>
    <t>51800</t>
  </si>
  <si>
    <t>组织综合培训；帮助妇女之家解决实际困难；慰问建档立卡妇女、两癌妇女、困难妇女等基层妇联工作。</t>
  </si>
  <si>
    <t>遮岛镇辖区村、社区</t>
  </si>
  <si>
    <t>遮岛镇辖区1个村、6个社区</t>
  </si>
  <si>
    <t>保障基层妇联部门运行</t>
  </si>
  <si>
    <t>完成乡镇妇联工作</t>
  </si>
  <si>
    <t>提高基层妇女的综合素质</t>
  </si>
  <si>
    <t>妇女群众满意度</t>
  </si>
  <si>
    <t>按照妇联相关工作要求</t>
  </si>
  <si>
    <t>本年度内完成人代会召开，做好人代会召开期间的会议工作和会务事务，发放人大代表会议误工补助。完善人大代表审议的各项报告，对人大代表提出的意见建议认真落办。</t>
  </si>
  <si>
    <t>参会人数</t>
  </si>
  <si>
    <t>本年度内完成人代会召开，做好人代会召开期间的会议工作和会务事务，发放人大代表会议误工补助。完善人大代表审议的各项报告，对大人代表提出的意见建议认真落办。</t>
  </si>
  <si>
    <t>召开人代会</t>
  </si>
  <si>
    <t>次/年</t>
  </si>
  <si>
    <t>乡镇人代会事项表决率</t>
  </si>
  <si>
    <t>完成人代会时间</t>
  </si>
  <si>
    <t>2026年</t>
  </si>
  <si>
    <t>提出有利民生的意见建议</t>
  </si>
  <si>
    <t>更好的服务于民</t>
  </si>
  <si>
    <t>提出涉及民生利益、社会发展的意见建议，促进社会发展</t>
  </si>
  <si>
    <t>为做好遮岛镇退役军人、军属工作，营造拥军爱民氛围。为做好退役军人组织关系、来信来访、接待办理等日常工作，为退役军人提供服务。</t>
  </si>
  <si>
    <t>慰问退役军人军属</t>
  </si>
  <si>
    <t>277</t>
  </si>
  <si>
    <t>慰问退役军人军属人数</t>
  </si>
  <si>
    <t>经费拨付率</t>
  </si>
  <si>
    <t>拨付及时率</t>
  </si>
  <si>
    <t>做好退役军人军属工作</t>
  </si>
  <si>
    <t>有效改善</t>
  </si>
  <si>
    <t>促进国防建设</t>
  </si>
  <si>
    <t>持续影响</t>
  </si>
  <si>
    <t>退役军人满意度</t>
  </si>
  <si>
    <t>开展2026年重点产业甘蔗、烤烟工作，保证完成县下达指标，完成甘蔗、烤烟任务。</t>
  </si>
  <si>
    <t>完成甘蔗种植面积</t>
  </si>
  <si>
    <t>200</t>
  </si>
  <si>
    <t>亩</t>
  </si>
  <si>
    <t>完成甘蔗入榨量</t>
  </si>
  <si>
    <t>500</t>
  </si>
  <si>
    <t>吨</t>
  </si>
  <si>
    <t>计划种烟面积</t>
  </si>
  <si>
    <t>烤房维修质量</t>
  </si>
  <si>
    <t>合格</t>
  </si>
  <si>
    <t>完成烤烟甘蔗任务</t>
  </si>
  <si>
    <t>完成榨季甘蔗生产目标任务</t>
  </si>
  <si>
    <t>促进甘蔗和烤烟产业发展</t>
  </si>
  <si>
    <t>有效促进</t>
  </si>
  <si>
    <t>促进甘蔗产业发展、农业增效、农民增收</t>
  </si>
  <si>
    <t>种植农户满意度</t>
  </si>
  <si>
    <t>开展党的理论知识政策宣传教育和贯彻落实，重点组织开展本镇党员、干部的培训。</t>
  </si>
  <si>
    <t>遮岛镇农村（社区）党员人数</t>
  </si>
  <si>
    <t>739</t>
  </si>
  <si>
    <t>党员覆盖率</t>
  </si>
  <si>
    <t>按时完成党员教育培训任务</t>
  </si>
  <si>
    <t>完成党员教育培训</t>
  </si>
  <si>
    <t>党员能力素质提升</t>
  </si>
  <si>
    <t>基层党员能力素质提升</t>
  </si>
  <si>
    <t>党员满意度</t>
  </si>
  <si>
    <t>结合我镇实际，按上级部门工作要求切实开展普法宣传工作，抓住年度工作要点，加大普法宣传力度、做好法律“七进”工作，提升法治队伍建设，营造良好的法治氛围，努力提高群众法律意识，不断提升人民群众安全感满意度。</t>
  </si>
  <si>
    <t>召开相关会议和培训</t>
  </si>
  <si>
    <t>开展普法宣传法律七进等活动</t>
  </si>
  <si>
    <t>开展普法宣传、法律七进等活动</t>
  </si>
  <si>
    <t>完成普法宣传培训等活动</t>
  </si>
  <si>
    <t>开展普法宣传、普法培训、法治文化建设、法律七进等活动</t>
  </si>
  <si>
    <t>营造良好的社会法治氛围</t>
  </si>
  <si>
    <t>提升广大群众法律意识</t>
  </si>
  <si>
    <t>提升人民群众安全感满意度</t>
  </si>
  <si>
    <t>提升人民群众安全感和满意度</t>
  </si>
  <si>
    <t>开展卫生城镇创建，全面改善城乡人居环境，深入开展生态环境治理，推进“厕所革命”，持续巩固饮用水安全，加强病媒生物防治。不断推进民族团结进步事业，通过示范县创建，使全县形成平等、团结、互助、和谐的社会主义民族关系</t>
  </si>
  <si>
    <t>卫生县城辖区内社区村委会</t>
  </si>
  <si>
    <t>遮岛镇辖区内6个社区，1个村委会</t>
  </si>
  <si>
    <t>开展卫生城镇创建，全面改善城乡人居环境，深入开展生态环境治理，推进“厕所革命”，持续巩固饮用水安全，加强病媒生物防治。不断推进民族团结进步事业，通过示范县创建，使全县平等、团结、互助、和谐的社会主义民族</t>
  </si>
  <si>
    <t>开展创建活动培训</t>
  </si>
  <si>
    <t>开展创建培训活动</t>
  </si>
  <si>
    <t>开展爱国卫生专项行动</t>
  </si>
  <si>
    <t>创建专项工作覆盖率</t>
  </si>
  <si>
    <t>创建国家卫生县城专项工作覆盖率</t>
  </si>
  <si>
    <t>完成创建国家卫生县城工作</t>
  </si>
  <si>
    <t>开展创建国家卫生县城</t>
  </si>
  <si>
    <t>打造健康环境</t>
  </si>
  <si>
    <t>推动民族团结进步</t>
  </si>
  <si>
    <t>推动民族团结进步，提升人民生活幸福感</t>
  </si>
  <si>
    <t>倡导健康生活方式</t>
  </si>
  <si>
    <t>提高卫生素质意识</t>
  </si>
  <si>
    <t>倡导卫生文明健康生活方式</t>
  </si>
  <si>
    <t>开展创建国家卫生县城活动</t>
  </si>
  <si>
    <t xml:space="preserve">发放7人遗属补助，标准5279元/月，全年预计发放63348元
</t>
  </si>
  <si>
    <t>发放遗属补助人数</t>
  </si>
  <si>
    <t>发放7人遗属补助</t>
  </si>
  <si>
    <t>遗属生活补助增加</t>
  </si>
  <si>
    <t>63348</t>
  </si>
  <si>
    <t>补助对象满意度</t>
  </si>
  <si>
    <t>经济成本增加</t>
  </si>
  <si>
    <t>2026年，进行党团知识教育，开展各类培训活动，五四、六一活动、开展贫困助学等活动，广泛开展思想理论教育、组织团员青年开展志愿服务活动，党团知识教育培训活动。按照镇党委、政府及上级团委要求并结合遮岛镇实际情况开展好各项工作。</t>
  </si>
  <si>
    <t>遮岛镇辖区1个村委会、6个社区</t>
  </si>
  <si>
    <t>遮岛镇辖区内团员人数</t>
  </si>
  <si>
    <t>300</t>
  </si>
  <si>
    <t>组织开展志愿者服务活动覆盖率</t>
  </si>
  <si>
    <t>党团志愿者活动完成时间</t>
  </si>
  <si>
    <t>提高基层共青团的影响力和凝聚力</t>
  </si>
  <si>
    <t>团员满意度</t>
  </si>
  <si>
    <t>按照团委相关工作要求</t>
  </si>
  <si>
    <t>按照党员数量划拨经费，重点保障农村、社区、非公有制经济组织和社会组织、公共就业和人才服务机构等基层党组织开展党员教育管理，形成稳定的经费保障机制。</t>
  </si>
  <si>
    <t>召开党员培训、会议</t>
  </si>
  <si>
    <t>按照党员数量划拨，重点保障农村、社区、非公有制经济组织和社会组织、公共就业和人才服务机构等基层党组织开展党员教育管理，形成稳定的经费保障机制。</t>
  </si>
  <si>
    <t>遮岛镇辖区内社区个数</t>
  </si>
  <si>
    <t>遮岛镇辖区内共6个社区</t>
  </si>
  <si>
    <t>社区调解矛盾纠纷完成率</t>
  </si>
  <si>
    <t>开展各项会议、培训</t>
  </si>
  <si>
    <t>按时完成</t>
  </si>
  <si>
    <t>调解矛盾纠纷</t>
  </si>
  <si>
    <t>有效调解</t>
  </si>
  <si>
    <t>及时完成调解矛盾纠纷</t>
  </si>
  <si>
    <t>社区党组织服务水平</t>
  </si>
  <si>
    <t>提升社区党组织服务水平</t>
  </si>
  <si>
    <t>确保两新党建工作按时完成</t>
  </si>
  <si>
    <t>两新支部</t>
  </si>
  <si>
    <t>两新党建工作按时完成</t>
  </si>
  <si>
    <t>开展培训次数</t>
  </si>
  <si>
    <t>开展党建与业务融合活动</t>
  </si>
  <si>
    <t>开展党建加业务融合活动</t>
  </si>
  <si>
    <t>社会对两企三新党建工作满意度</t>
  </si>
  <si>
    <t>社会对两企三新的党建工作满意度高</t>
  </si>
  <si>
    <t>预算06表</t>
  </si>
  <si>
    <t>政府性基金预算支出预算表</t>
  </si>
  <si>
    <t>单位名称：德宏傣族景颇族自治州残疾人联合会</t>
  </si>
  <si>
    <t>本年政府性基金预算支出</t>
  </si>
  <si>
    <t>合  计</t>
  </si>
  <si>
    <t>说明:本单位无政府性基金预算支出。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</si>
  <si>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</si>
  <si>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</si>
  <si>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</si>
  <si>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</si>
  <si>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</si>
  <si>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</si>
  <si>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</si>
  <si>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</si>
  <si>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</si>
  <si>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</si>
  <si>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</si>
  <si>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事业单位
经营收入</t>
  </si>
  <si>
    <t>办公桌椅购置</t>
  </si>
  <si>
    <t>办公椅</t>
  </si>
  <si>
    <t>办公桌椅采购</t>
  </si>
  <si>
    <t>办公桌</t>
  </si>
  <si>
    <t>公务用车加油</t>
  </si>
  <si>
    <t>车辆加油、添加燃料服务</t>
  </si>
  <si>
    <t>文件柜购置</t>
  </si>
  <si>
    <t>文件柜</t>
  </si>
  <si>
    <t>多功能一体机</t>
  </si>
  <si>
    <t>大打印机</t>
  </si>
  <si>
    <t>复印机</t>
  </si>
  <si>
    <t>镇复印纸</t>
  </si>
  <si>
    <t>复印纸</t>
  </si>
  <si>
    <t>公车维修维护</t>
  </si>
  <si>
    <t>车辆维修和保养服务</t>
  </si>
  <si>
    <t>公车加油</t>
  </si>
  <si>
    <t>公车保险费</t>
  </si>
  <si>
    <t>机动车保险服务</t>
  </si>
  <si>
    <t>办公纸采购</t>
  </si>
  <si>
    <t>办公设备采购</t>
  </si>
  <si>
    <t>台式计算机</t>
  </si>
  <si>
    <t>彩色打印机采购</t>
  </si>
  <si>
    <t>A4彩色打印机</t>
  </si>
  <si>
    <t>多功能大打印机</t>
  </si>
  <si>
    <t>社区复印纸</t>
  </si>
  <si>
    <t>社区采购电脑</t>
  </si>
  <si>
    <t>预算08表</t>
  </si>
  <si>
    <t>政府购买服务项目</t>
  </si>
  <si>
    <t>政府购买服务目录</t>
  </si>
  <si>
    <r>
      <rPr>
        <sz val="11"/>
        <color rgb="FF000000"/>
        <rFont val="宋体"/>
        <charset val="134"/>
      </rPr>
      <t>说明</t>
    </r>
    <r>
      <rPr>
        <sz val="11"/>
        <color rgb="FF000000"/>
        <rFont val="Calibri"/>
        <charset val="134"/>
      </rPr>
      <t>:</t>
    </r>
    <r>
      <rPr>
        <sz val="11"/>
        <color rgb="FF000000"/>
        <rFont val="宋体"/>
        <charset val="134"/>
      </rPr>
      <t>本单位无政府购买服务预算支出。</t>
    </r>
  </si>
  <si>
    <t>预算09-1表</t>
  </si>
  <si>
    <t>单位名称（项目）</t>
  </si>
  <si>
    <t>地区</t>
  </si>
  <si>
    <t>政府性基金</t>
  </si>
  <si>
    <t>遮岛镇</t>
  </si>
  <si>
    <t>九保乡</t>
  </si>
  <si>
    <t>河西乡</t>
  </si>
  <si>
    <t>曩宋乡</t>
  </si>
  <si>
    <t>平山乡</t>
  </si>
  <si>
    <t>大厂乡</t>
  </si>
  <si>
    <t>小厂乡</t>
  </si>
  <si>
    <t>芒东镇</t>
  </si>
  <si>
    <t>勐养镇</t>
  </si>
  <si>
    <t>说明：本单位无县对下转移支付预算。</t>
  </si>
  <si>
    <t>预算09-2表</t>
  </si>
  <si>
    <t/>
  </si>
  <si>
    <t>预算11表</t>
  </si>
  <si>
    <t>上级补助</t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</si>
  <si>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</si>
  <si>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</si>
  <si>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</si>
  <si>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</si>
  <si>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</si>
  <si>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</si>
  <si>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</si>
  <si>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</si>
  <si>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说明：本单位无新增资产配置。</t>
  </si>
  <si>
    <t>预算12表</t>
  </si>
  <si>
    <t>项目级次</t>
  </si>
  <si>
    <t>114 对个人和家庭的补助</t>
  </si>
  <si>
    <t>本级</t>
  </si>
  <si>
    <t>311 专项业务类</t>
  </si>
  <si>
    <t>312 民生类</t>
  </si>
  <si>
    <t>313 事业发展类</t>
  </si>
</sst>
</file>

<file path=xl/styles.xml><?xml version="1.0" encoding="utf-8"?>
<styleSheet xmlns="http://schemas.openxmlformats.org/spreadsheetml/2006/main">
  <numFmts count="9">
    <numFmt numFmtId="43" formatCode="_ * #,##0.00_ ;_ * \-#,##0.00_ ;_ * &quot;-&quot;??_ ;_ @_ "/>
    <numFmt numFmtId="176" formatCode="yyyy\-mm\-dd\ hh:mm:ss"/>
    <numFmt numFmtId="177" formatCode="#,##0;\-#,##0;;@"/>
    <numFmt numFmtId="178" formatCode="hh:mm:ss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9" formatCode="yyyy\-mm\-dd"/>
    <numFmt numFmtId="180" formatCode="#,##0.00;\-#,##0.00;;@"/>
  </numFmts>
  <fonts count="40">
    <font>
      <sz val="11"/>
      <color rgb="FF000000"/>
      <name val="Calibri"/>
      <charset val="134"/>
    </font>
    <font>
      <sz val="9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0.5"/>
      <color rgb="FF000000"/>
      <name val="宋体"/>
      <charset val="134"/>
    </font>
    <font>
      <sz val="10.5"/>
      <color rgb="FFFFFFFF"/>
      <name val="宋体"/>
      <charset val="134"/>
    </font>
    <font>
      <sz val="9"/>
      <color rgb="FF000000"/>
      <name val="SimSun"/>
      <charset val="134"/>
    </font>
    <font>
      <b/>
      <sz val="20"/>
      <color rgb="FF000000"/>
      <name val="SimSun"/>
      <charset val="134"/>
    </font>
    <font>
      <sz val="11"/>
      <color rgb="FF000000"/>
      <name val="SimSun"/>
      <charset val="134"/>
    </font>
    <font>
      <b/>
      <sz val="18"/>
      <name val="Microsoft Sans Serif"/>
      <charset val="134"/>
    </font>
    <font>
      <sz val="12"/>
      <color rgb="FF000000"/>
      <name val="宋体"/>
      <charset val="134"/>
    </font>
    <font>
      <sz val="10"/>
      <color rgb="FF000000"/>
      <name val="SimSun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7">
    <xf numFmtId="0" fontId="0" fillId="0" borderId="0">
      <alignment vertical="top"/>
    </xf>
    <xf numFmtId="42" fontId="22" fillId="0" borderId="0" applyFont="0" applyFill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4" fillId="5" borderId="14" applyNumberFormat="0" applyAlignment="0" applyProtection="0">
      <alignment vertical="center"/>
    </xf>
    <xf numFmtId="44" fontId="22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176" fontId="1" fillId="0" borderId="7">
      <alignment horizontal="right" vertical="center"/>
    </xf>
    <xf numFmtId="0" fontId="21" fillId="3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179" fontId="1" fillId="0" borderId="7">
      <alignment horizontal="right" vertical="center"/>
    </xf>
    <xf numFmtId="0" fontId="31" fillId="0" borderId="0" applyNumberFormat="0" applyFill="0" applyBorder="0" applyAlignment="0" applyProtection="0">
      <alignment vertical="center"/>
    </xf>
    <xf numFmtId="0" fontId="22" fillId="9" borderId="15" applyNumberFormat="0" applyFont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37" fillId="19" borderId="20" applyNumberFormat="0" applyAlignment="0" applyProtection="0">
      <alignment vertical="center"/>
    </xf>
    <xf numFmtId="0" fontId="38" fillId="19" borderId="14" applyNumberFormat="0" applyAlignment="0" applyProtection="0">
      <alignment vertical="center"/>
    </xf>
    <xf numFmtId="0" fontId="30" fillId="13" borderId="18" applyNumberFormat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39" fillId="0" borderId="21" applyNumberFormat="0" applyFill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10" fontId="1" fillId="0" borderId="7">
      <alignment horizontal="right" vertical="center"/>
    </xf>
    <xf numFmtId="0" fontId="21" fillId="8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180" fontId="1" fillId="0" borderId="7">
      <alignment horizontal="right" vertical="center"/>
    </xf>
    <xf numFmtId="49" fontId="1" fillId="0" borderId="7">
      <alignment horizontal="left" vertical="center" wrapText="1"/>
    </xf>
    <xf numFmtId="180" fontId="1" fillId="0" borderId="7">
      <alignment horizontal="right" vertical="center"/>
    </xf>
    <xf numFmtId="178" fontId="1" fillId="0" borderId="7">
      <alignment horizontal="right" vertical="center"/>
    </xf>
    <xf numFmtId="177" fontId="1" fillId="0" borderId="7">
      <alignment horizontal="right" vertical="center"/>
    </xf>
  </cellStyleXfs>
  <cellXfs count="198">
    <xf numFmtId="0" fontId="0" fillId="0" borderId="0" xfId="0" applyBorder="1">
      <alignment vertical="top"/>
    </xf>
    <xf numFmtId="0" fontId="1" fillId="0" borderId="0" xfId="0" applyFont="1" applyBorder="1" applyProtection="1">
      <alignment vertical="top"/>
      <protection locked="0"/>
    </xf>
    <xf numFmtId="49" fontId="2" fillId="0" borderId="0" xfId="0" applyNumberFormat="1" applyFont="1" applyBorder="1" applyAlignment="1"/>
    <xf numFmtId="0" fontId="2" fillId="0" borderId="0" xfId="0" applyFont="1" applyBorder="1" applyAlignment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Alignment="1">
      <alignment horizontal="left" vertical="center"/>
    </xf>
    <xf numFmtId="0" fontId="5" fillId="0" borderId="0" xfId="0" applyAlignment="1"/>
    <xf numFmtId="0" fontId="2" fillId="0" borderId="0" xfId="0" applyFont="1" applyAlignment="1" applyProtection="1">
      <alignment horizontal="right"/>
      <protection locked="0"/>
    </xf>
    <xf numFmtId="0" fontId="5" fillId="0" borderId="1" xfId="0" applyBorder="1" applyAlignment="1" applyProtection="1">
      <alignment horizontal="center" vertical="center" wrapText="1"/>
      <protection locked="0"/>
    </xf>
    <xf numFmtId="0" fontId="5" fillId="0" borderId="1" xfId="0" applyBorder="1" applyAlignment="1">
      <alignment horizontal="center" vertical="center" wrapText="1"/>
    </xf>
    <xf numFmtId="0" fontId="5" fillId="0" borderId="2" xfId="0" applyBorder="1" applyAlignment="1">
      <alignment horizontal="center" vertical="center"/>
    </xf>
    <xf numFmtId="0" fontId="5" fillId="0" borderId="3" xfId="0" applyBorder="1" applyAlignment="1">
      <alignment horizontal="center" vertical="center"/>
    </xf>
    <xf numFmtId="0" fontId="5" fillId="0" borderId="4" xfId="0" applyBorder="1" applyAlignment="1">
      <alignment horizontal="center" vertical="center"/>
    </xf>
    <xf numFmtId="0" fontId="5" fillId="0" borderId="5" xfId="0" applyBorder="1" applyAlignment="1" applyProtection="1">
      <alignment horizontal="center" vertical="center" wrapText="1"/>
      <protection locked="0"/>
    </xf>
    <xf numFmtId="0" fontId="5" fillId="0" borderId="5" xfId="0" applyBorder="1" applyAlignment="1">
      <alignment horizontal="center" vertical="center" wrapText="1"/>
    </xf>
    <xf numFmtId="0" fontId="5" fillId="0" borderId="6" xfId="0" applyBorder="1" applyAlignment="1" applyProtection="1">
      <alignment horizontal="center" vertical="center" wrapText="1"/>
      <protection locked="0"/>
    </xf>
    <xf numFmtId="0" fontId="5" fillId="0" borderId="6" xfId="0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4" fillId="0" borderId="7" xfId="0" applyFont="1" applyBorder="1" applyAlignment="1" applyProtection="1">
      <alignment horizontal="left" vertical="center" wrapText="1"/>
      <protection locked="0"/>
    </xf>
    <xf numFmtId="180" fontId="1" fillId="0" borderId="7" xfId="54" applyProtection="1">
      <alignment horizontal="right" vertical="center"/>
      <protection locked="0"/>
    </xf>
    <xf numFmtId="0" fontId="2" fillId="0" borderId="7" xfId="0" applyFont="1" applyBorder="1" applyAlignment="1"/>
    <xf numFmtId="49" fontId="1" fillId="0" borderId="7" xfId="53" applyProtection="1">
      <alignment horizontal="left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4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5" fillId="0" borderId="2" xfId="0" applyBorder="1" applyAlignment="1">
      <alignment horizontal="center" vertical="center" wrapText="1"/>
    </xf>
    <xf numFmtId="0" fontId="5" fillId="0" borderId="3" xfId="0" applyBorder="1" applyAlignment="1">
      <alignment horizontal="center" vertical="center" wrapText="1"/>
    </xf>
    <xf numFmtId="0" fontId="5" fillId="0" borderId="4" xfId="0" applyBorder="1" applyAlignment="1">
      <alignment horizontal="center" vertical="center" wrapText="1"/>
    </xf>
    <xf numFmtId="0" fontId="5" fillId="0" borderId="7" xfId="0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right" vertical="center" wrapText="1"/>
    </xf>
    <xf numFmtId="0" fontId="4" fillId="0" borderId="7" xfId="0" applyFont="1" applyBorder="1" applyAlignment="1">
      <alignment horizontal="right" vertical="center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vertical="center" wrapText="1"/>
      <protection locked="0"/>
    </xf>
    <xf numFmtId="0" fontId="4" fillId="0" borderId="7" xfId="0" applyFont="1" applyBorder="1" applyAlignment="1" applyProtection="1">
      <alignment horizontal="right" vertical="center" wrapText="1"/>
      <protection locked="0"/>
    </xf>
    <xf numFmtId="0" fontId="4" fillId="0" borderId="7" xfId="0" applyFont="1" applyBorder="1" applyAlignment="1" applyProtection="1">
      <alignment horizontal="righ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5" fillId="0" borderId="0" xfId="0" applyBorder="1" applyAlignment="1">
      <alignment horizontal="left" vertical="center"/>
    </xf>
    <xf numFmtId="0" fontId="5" fillId="0" borderId="0" xfId="0" applyBorder="1" applyAlignment="1"/>
    <xf numFmtId="0" fontId="5" fillId="0" borderId="7" xfId="0" applyBorder="1" applyAlignment="1" applyProtection="1">
      <alignment horizontal="center" vertical="center" wrapText="1"/>
      <protection locked="0"/>
    </xf>
    <xf numFmtId="0" fontId="5" fillId="0" borderId="7" xfId="0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>
      <alignment horizontal="left" vertical="center"/>
    </xf>
    <xf numFmtId="0" fontId="2" fillId="0" borderId="0" xfId="0" applyFont="1" applyBorder="1" applyAlignment="1" applyProtection="1">
      <alignment horizontal="right"/>
      <protection locked="0"/>
    </xf>
    <xf numFmtId="0" fontId="6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4" fillId="0" borderId="0" xfId="0" applyFont="1" applyProtection="1">
      <alignment vertical="top"/>
      <protection locked="0"/>
    </xf>
    <xf numFmtId="0" fontId="5" fillId="0" borderId="7" xfId="0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Border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/>
    <xf numFmtId="0" fontId="2" fillId="0" borderId="0" xfId="0" applyFont="1" applyAlignment="1" applyProtection="1">
      <alignment horizontal="right" vertical="center"/>
      <protection locked="0"/>
    </xf>
    <xf numFmtId="0" fontId="5" fillId="0" borderId="0" xfId="0" applyAlignment="1">
      <alignment horizontal="right"/>
    </xf>
    <xf numFmtId="0" fontId="4" fillId="0" borderId="0" xfId="0" applyFont="1" applyAlignment="1">
      <alignment horizontal="left" vertical="center" wrapText="1"/>
    </xf>
    <xf numFmtId="0" fontId="5" fillId="0" borderId="0" xfId="0" applyAlignment="1">
      <alignment wrapText="1"/>
    </xf>
    <xf numFmtId="0" fontId="5" fillId="0" borderId="1" xfId="0" applyBorder="1" applyAlignment="1">
      <alignment horizontal="center" vertical="center"/>
    </xf>
    <xf numFmtId="0" fontId="5" fillId="0" borderId="4" xfId="0" applyBorder="1" applyAlignment="1" applyProtection="1">
      <alignment horizontal="center" vertical="center"/>
      <protection locked="0"/>
    </xf>
    <xf numFmtId="0" fontId="5" fillId="0" borderId="2" xfId="0" applyBorder="1" applyAlignment="1" applyProtection="1">
      <alignment horizontal="center" vertical="center"/>
      <protection locked="0"/>
    </xf>
    <xf numFmtId="0" fontId="5" fillId="0" borderId="3" xfId="0" applyBorder="1" applyAlignment="1" applyProtection="1">
      <alignment horizontal="center" vertical="center"/>
      <protection locked="0"/>
    </xf>
    <xf numFmtId="0" fontId="5" fillId="0" borderId="6" xfId="0" applyBorder="1" applyAlignment="1">
      <alignment horizontal="center" vertical="center"/>
    </xf>
    <xf numFmtId="0" fontId="5" fillId="0" borderId="5" xfId="0" applyBorder="1" applyAlignment="1">
      <alignment horizontal="center" vertical="center"/>
    </xf>
    <xf numFmtId="0" fontId="5" fillId="0" borderId="8" xfId="0" applyBorder="1" applyAlignment="1" applyProtection="1">
      <alignment horizontal="center" vertical="center" wrapText="1"/>
      <protection locked="0"/>
    </xf>
    <xf numFmtId="0" fontId="5" fillId="0" borderId="6" xfId="0" applyBorder="1" applyAlignment="1" applyProtection="1">
      <alignment horizontal="center" vertical="center"/>
      <protection locked="0"/>
    </xf>
    <xf numFmtId="0" fontId="5" fillId="0" borderId="9" xfId="0" applyBorder="1" applyAlignment="1" applyProtection="1">
      <alignment horizontal="center" vertical="center"/>
      <protection locked="0"/>
    </xf>
    <xf numFmtId="3" fontId="5" fillId="0" borderId="7" xfId="0" applyNumberFormat="1" applyBorder="1" applyAlignment="1">
      <alignment horizontal="center" vertical="center"/>
    </xf>
    <xf numFmtId="3" fontId="5" fillId="0" borderId="2" xfId="0" applyNumberFormat="1" applyBorder="1" applyAlignment="1" applyProtection="1">
      <alignment horizontal="center" vertical="center"/>
      <protection locked="0"/>
    </xf>
    <xf numFmtId="3" fontId="5" fillId="0" borderId="6" xfId="0" applyNumberFormat="1" applyBorder="1" applyAlignment="1">
      <alignment horizontal="center" vertical="center"/>
    </xf>
    <xf numFmtId="3" fontId="5" fillId="0" borderId="9" xfId="0" applyNumberFormat="1" applyBorder="1" applyAlignment="1" applyProtection="1">
      <alignment horizontal="center" vertical="center"/>
      <protection locked="0"/>
    </xf>
    <xf numFmtId="3" fontId="5" fillId="0" borderId="9" xfId="0" applyNumberFormat="1" applyBorder="1" applyAlignment="1">
      <alignment horizontal="center" vertical="center"/>
    </xf>
    <xf numFmtId="4" fontId="4" fillId="0" borderId="7" xfId="0" applyNumberFormat="1" applyFont="1" applyBorder="1" applyAlignment="1" applyProtection="1">
      <alignment horizontal="right" vertical="center"/>
      <protection locked="0"/>
    </xf>
    <xf numFmtId="4" fontId="4" fillId="0" borderId="2" xfId="0" applyNumberFormat="1" applyFont="1" applyBorder="1" applyAlignment="1" applyProtection="1">
      <alignment horizontal="right" vertical="center"/>
      <protection locked="0"/>
    </xf>
    <xf numFmtId="0" fontId="4" fillId="0" borderId="6" xfId="0" applyFont="1" applyBorder="1" applyAlignment="1" applyProtection="1">
      <alignment horizontal="right" vertical="center"/>
      <protection locked="0"/>
    </xf>
    <xf numFmtId="0" fontId="4" fillId="0" borderId="9" xfId="0" applyFont="1" applyBorder="1" applyAlignment="1" applyProtection="1">
      <alignment horizontal="right" vertical="center"/>
      <protection locked="0"/>
    </xf>
    <xf numFmtId="0" fontId="4" fillId="0" borderId="7" xfId="0" applyFont="1" applyBorder="1" applyProtection="1">
      <alignment vertical="top"/>
      <protection locked="0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wrapText="1"/>
    </xf>
    <xf numFmtId="0" fontId="2" fillId="0" borderId="0" xfId="0" applyFont="1" applyBorder="1">
      <alignment vertical="top"/>
    </xf>
    <xf numFmtId="0" fontId="5" fillId="0" borderId="7" xfId="0" applyBorder="1" applyAlignment="1">
      <alignment vertical="center"/>
    </xf>
    <xf numFmtId="0" fontId="5" fillId="0" borderId="7" xfId="0" applyBorder="1" applyAlignment="1">
      <alignment vertical="center" wrapText="1"/>
    </xf>
    <xf numFmtId="0" fontId="5" fillId="0" borderId="3" xfId="0" applyBorder="1" applyAlignment="1">
      <alignment vertical="center"/>
    </xf>
    <xf numFmtId="0" fontId="5" fillId="0" borderId="0" xfId="0" applyFont="1" applyBorder="1">
      <alignment vertical="top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right"/>
    </xf>
    <xf numFmtId="0" fontId="4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5" fillId="0" borderId="10" xfId="0" applyBorder="1" applyAlignment="1">
      <alignment horizontal="center" vertical="center" wrapText="1"/>
    </xf>
    <xf numFmtId="0" fontId="5" fillId="0" borderId="11" xfId="0" applyBorder="1" applyAlignment="1">
      <alignment horizontal="center" vertical="center" wrapText="1"/>
    </xf>
    <xf numFmtId="0" fontId="5" fillId="0" borderId="9" xfId="0" applyBorder="1" applyAlignment="1">
      <alignment horizontal="center" vertical="center" wrapText="1"/>
    </xf>
    <xf numFmtId="0" fontId="5" fillId="0" borderId="9" xfId="0" applyBorder="1" applyAlignment="1">
      <alignment horizontal="center" vertical="center"/>
    </xf>
    <xf numFmtId="0" fontId="4" fillId="0" borderId="6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/>
    </xf>
    <xf numFmtId="0" fontId="4" fillId="0" borderId="9" xfId="0" applyFont="1" applyBorder="1" applyAlignment="1">
      <alignment horizontal="right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left" vertical="center"/>
    </xf>
    <xf numFmtId="0" fontId="4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5" fillId="0" borderId="3" xfId="0" applyBorder="1" applyAlignment="1" applyProtection="1">
      <alignment horizontal="center" vertical="center" wrapText="1"/>
      <protection locked="0"/>
    </xf>
    <xf numFmtId="0" fontId="5" fillId="0" borderId="11" xfId="0" applyBorder="1" applyAlignment="1" applyProtection="1">
      <alignment horizontal="center" vertical="center" wrapText="1"/>
      <protection locked="0"/>
    </xf>
    <xf numFmtId="0" fontId="5" fillId="0" borderId="13" xfId="0" applyBorder="1" applyAlignment="1">
      <alignment horizontal="center" vertical="center" wrapText="1"/>
    </xf>
    <xf numFmtId="0" fontId="5" fillId="0" borderId="13" xfId="0" applyBorder="1" applyAlignment="1" applyProtection="1">
      <alignment horizontal="center" vertical="center"/>
      <protection locked="0"/>
    </xf>
    <xf numFmtId="0" fontId="5" fillId="0" borderId="13" xfId="0" applyBorder="1" applyAlignment="1" applyProtection="1">
      <alignment horizontal="center" vertical="center" wrapText="1"/>
      <protection locked="0"/>
    </xf>
    <xf numFmtId="0" fontId="5" fillId="0" borderId="9" xfId="0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>
      <alignment horizontal="right"/>
    </xf>
    <xf numFmtId="0" fontId="7" fillId="0" borderId="0" xfId="0" applyFont="1" applyAlignment="1" applyProtection="1">
      <alignment horizontal="right"/>
      <protection locked="0"/>
    </xf>
    <xf numFmtId="49" fontId="7" fillId="0" borderId="0" xfId="0" applyNumberFormat="1" applyFont="1" applyAlignment="1" applyProtection="1">
      <protection locked="0"/>
    </xf>
    <xf numFmtId="0" fontId="4" fillId="0" borderId="0" xfId="0" applyFont="1" applyAlignment="1">
      <alignment horizontal="right"/>
    </xf>
    <xf numFmtId="0" fontId="8" fillId="0" borderId="0" xfId="0" applyFont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8" fillId="0" borderId="0" xfId="0" applyFont="1" applyAlignment="1">
      <alignment horizontal="center" vertical="center"/>
    </xf>
    <xf numFmtId="0" fontId="9" fillId="0" borderId="0" xfId="0" applyFont="1" applyAlignment="1" applyProtection="1">
      <alignment horizontal="left" vertical="center"/>
      <protection locked="0"/>
    </xf>
    <xf numFmtId="0" fontId="10" fillId="0" borderId="0" xfId="0" applyFont="1" applyAlignment="1" applyProtection="1">
      <alignment horizontal="right"/>
      <protection locked="0"/>
    </xf>
    <xf numFmtId="0" fontId="5" fillId="0" borderId="1" xfId="0" applyBorder="1" applyAlignment="1" applyProtection="1">
      <alignment horizontal="center" vertical="center"/>
      <protection locked="0"/>
    </xf>
    <xf numFmtId="49" fontId="5" fillId="0" borderId="1" xfId="0" applyNumberFormat="1" applyBorder="1" applyAlignment="1" applyProtection="1">
      <alignment horizontal="center" vertical="center" wrapText="1"/>
      <protection locked="0"/>
    </xf>
    <xf numFmtId="0" fontId="5" fillId="0" borderId="5" xfId="0" applyBorder="1" applyAlignment="1" applyProtection="1">
      <alignment horizontal="center" vertical="center"/>
      <protection locked="0"/>
    </xf>
    <xf numFmtId="49" fontId="5" fillId="0" borderId="5" xfId="0" applyNumberFormat="1" applyBorder="1" applyAlignment="1" applyProtection="1">
      <alignment horizontal="center" vertical="center" wrapText="1"/>
      <protection locked="0"/>
    </xf>
    <xf numFmtId="49" fontId="5" fillId="0" borderId="7" xfId="0" applyNumberForma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 wrapText="1"/>
      <protection locked="0"/>
    </xf>
    <xf numFmtId="4" fontId="4" fillId="0" borderId="7" xfId="0" applyNumberFormat="1" applyFont="1" applyBorder="1" applyAlignment="1">
      <alignment horizontal="right" vertical="center"/>
    </xf>
    <xf numFmtId="4" fontId="4" fillId="0" borderId="7" xfId="0" applyNumberFormat="1" applyFont="1" applyBorder="1" applyAlignment="1">
      <alignment horizontal="right" vertical="center" wrapText="1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left" vertical="center"/>
      <protection locked="0"/>
    </xf>
    <xf numFmtId="4" fontId="9" fillId="0" borderId="0" xfId="0" applyNumberFormat="1" applyFont="1" applyBorder="1" applyAlignment="1" applyProtection="1">
      <alignment horizontal="left" vertical="center"/>
      <protection locked="0"/>
    </xf>
    <xf numFmtId="4" fontId="9" fillId="0" borderId="0" xfId="0" applyNumberFormat="1" applyFont="1" applyBorder="1" applyAlignment="1" applyProtection="1">
      <alignment horizontal="left" vertical="center" wrapText="1"/>
      <protection locked="0"/>
    </xf>
    <xf numFmtId="49" fontId="11" fillId="0" borderId="0" xfId="53" applyFont="1" applyBorder="1">
      <alignment horizontal="left" vertical="center" wrapText="1"/>
    </xf>
    <xf numFmtId="49" fontId="12" fillId="0" borderId="0" xfId="53" applyFont="1" applyBorder="1" applyAlignment="1">
      <alignment horizontal="center" vertical="center" wrapText="1"/>
    </xf>
    <xf numFmtId="49" fontId="11" fillId="0" borderId="7" xfId="53" applyFont="1" applyAlignment="1">
      <alignment horizontal="center" vertical="center" wrapText="1"/>
    </xf>
    <xf numFmtId="49" fontId="11" fillId="0" borderId="7" xfId="53" applyFont="1">
      <alignment horizontal="left" vertical="center" wrapText="1"/>
    </xf>
    <xf numFmtId="49" fontId="11" fillId="0" borderId="0" xfId="53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left" vertical="center" wrapText="1"/>
    </xf>
    <xf numFmtId="49" fontId="11" fillId="0" borderId="0" xfId="0" applyNumberFormat="1" applyFont="1" applyBorder="1" applyAlignment="1">
      <alignment horizontal="center" vertical="center" wrapText="1"/>
    </xf>
    <xf numFmtId="49" fontId="11" fillId="0" borderId="7" xfId="0" applyNumberFormat="1" applyFont="1" applyBorder="1" applyAlignment="1">
      <alignment horizontal="center" vertical="center" wrapText="1"/>
    </xf>
    <xf numFmtId="49" fontId="4" fillId="0" borderId="7" xfId="53" applyFont="1">
      <alignment horizontal="left" vertical="center" wrapText="1"/>
    </xf>
    <xf numFmtId="180" fontId="4" fillId="0" borderId="7" xfId="54" applyFont="1">
      <alignment horizontal="right" vertical="center"/>
    </xf>
    <xf numFmtId="49" fontId="4" fillId="0" borderId="7" xfId="53" applyFont="1" applyAlignment="1">
      <alignment horizontal="center" vertical="center" wrapText="1"/>
    </xf>
    <xf numFmtId="0" fontId="13" fillId="0" borderId="0" xfId="0" applyBorder="1">
      <alignment vertical="top"/>
    </xf>
    <xf numFmtId="0" fontId="12" fillId="0" borderId="0" xfId="0" applyFont="1" applyBorder="1" applyAlignment="1">
      <alignment horizontal="center" vertical="center"/>
    </xf>
    <xf numFmtId="0" fontId="13" fillId="0" borderId="7" xfId="0" applyBorder="1" applyAlignment="1">
      <alignment horizontal="center" vertical="center" wrapText="1"/>
    </xf>
    <xf numFmtId="0" fontId="13" fillId="0" borderId="0" xfId="0" applyBorder="1" applyAlignment="1">
      <alignment horizontal="right" vertical="center"/>
    </xf>
    <xf numFmtId="0" fontId="13" fillId="0" borderId="7" xfId="0" applyBorder="1" applyAlignment="1">
      <alignment horizontal="center" vertic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right" wrapText="1"/>
    </xf>
    <xf numFmtId="0" fontId="14" fillId="0" borderId="0" xfId="0" applyFont="1" applyBorder="1" applyAlignment="1">
      <alignment horizontal="center" vertical="center" wrapText="1"/>
    </xf>
    <xf numFmtId="0" fontId="5" fillId="0" borderId="0" xfId="0" applyBorder="1" applyAlignment="1">
      <alignment horizontal="left" wrapText="1"/>
    </xf>
    <xf numFmtId="0" fontId="15" fillId="0" borderId="7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4" fontId="15" fillId="0" borderId="7" xfId="0" applyNumberFormat="1" applyFont="1" applyBorder="1" applyAlignment="1">
      <alignment vertical="center"/>
    </xf>
    <xf numFmtId="4" fontId="15" fillId="0" borderId="2" xfId="0" applyNumberFormat="1" applyFont="1" applyBorder="1" applyAlignment="1">
      <alignment vertical="center"/>
    </xf>
    <xf numFmtId="49" fontId="12" fillId="0" borderId="0" xfId="0" applyNumberFormat="1" applyFont="1" applyBorder="1" applyAlignment="1">
      <alignment horizontal="center" vertical="center" wrapText="1"/>
    </xf>
    <xf numFmtId="49" fontId="13" fillId="0" borderId="0" xfId="0" applyNumberFormat="1" applyBorder="1" applyAlignment="1">
      <alignment horizontal="left" vertical="center" wrapText="1"/>
    </xf>
    <xf numFmtId="49" fontId="16" fillId="0" borderId="7" xfId="53" applyFont="1" applyAlignment="1">
      <alignment horizontal="center" vertical="center" wrapText="1"/>
    </xf>
    <xf numFmtId="49" fontId="16" fillId="0" borderId="7" xfId="53" applyFont="1">
      <alignment horizontal="left" vertical="center" wrapText="1"/>
    </xf>
    <xf numFmtId="180" fontId="16" fillId="0" borderId="7" xfId="54" applyFont="1">
      <alignment horizontal="right" vertical="center"/>
    </xf>
    <xf numFmtId="49" fontId="16" fillId="0" borderId="7" xfId="53" applyFont="1" applyAlignment="1">
      <alignment horizontal="left" vertical="center" wrapText="1" indent="1"/>
    </xf>
    <xf numFmtId="49" fontId="16" fillId="0" borderId="7" xfId="53" applyFont="1" applyAlignment="1">
      <alignment horizontal="left" vertical="center" wrapText="1" indent="2"/>
    </xf>
    <xf numFmtId="0" fontId="2" fillId="0" borderId="0" xfId="0" applyFont="1" applyBorder="1" applyAlignment="1">
      <alignment vertical="center"/>
    </xf>
    <xf numFmtId="0" fontId="17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5" fillId="0" borderId="7" xfId="0" applyBorder="1" applyAlignment="1">
      <alignment horizontal="left" vertical="center"/>
    </xf>
    <xf numFmtId="0" fontId="5" fillId="0" borderId="7" xfId="0" applyBorder="1" applyAlignment="1" applyProtection="1">
      <alignment vertical="center"/>
      <protection locked="0"/>
    </xf>
    <xf numFmtId="0" fontId="2" fillId="0" borderId="6" xfId="0" applyFont="1" applyBorder="1" applyAlignment="1">
      <alignment vertical="center"/>
    </xf>
    <xf numFmtId="180" fontId="1" fillId="0" borderId="7" xfId="0" applyNumberFormat="1" applyFont="1" applyBorder="1" applyAlignment="1" applyProtection="1">
      <alignment horizontal="right" vertical="center"/>
      <protection locked="0"/>
    </xf>
    <xf numFmtId="0" fontId="19" fillId="0" borderId="7" xfId="0" applyFont="1" applyBorder="1" applyAlignment="1">
      <alignment horizontal="center" vertical="center"/>
    </xf>
    <xf numFmtId="0" fontId="4" fillId="0" borderId="0" xfId="53" applyNumberFormat="1" applyFont="1" applyBorder="1" applyAlignment="1">
      <alignment horizontal="left" vertical="center"/>
    </xf>
    <xf numFmtId="0" fontId="3" fillId="0" borderId="0" xfId="53" applyNumberFormat="1" applyFont="1" applyBorder="1" applyAlignment="1">
      <alignment horizontal="center" vertical="center"/>
    </xf>
    <xf numFmtId="0" fontId="4" fillId="0" borderId="7" xfId="53" applyNumberFormat="1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7" xfId="53" applyNumberFormat="1" applyFont="1">
      <alignment horizontal="left" vertical="center" wrapText="1"/>
    </xf>
    <xf numFmtId="0" fontId="4" fillId="0" borderId="7" xfId="53" applyNumberFormat="1" applyFont="1" applyAlignment="1">
      <alignment horizontal="left" vertical="center" wrapText="1" indent="1"/>
    </xf>
    <xf numFmtId="0" fontId="4" fillId="0" borderId="7" xfId="53" applyNumberFormat="1" applyFont="1" applyAlignment="1">
      <alignment horizontal="left" vertical="center" wrapText="1" indent="2"/>
    </xf>
    <xf numFmtId="0" fontId="5" fillId="0" borderId="0" xfId="0" applyBorder="1" applyAlignment="1">
      <alignment vertical="center"/>
    </xf>
    <xf numFmtId="0" fontId="1" fillId="0" borderId="7" xfId="0" applyFont="1" applyBorder="1" applyAlignment="1">
      <alignment vertical="center" wrapText="1"/>
    </xf>
    <xf numFmtId="0" fontId="5" fillId="0" borderId="4" xfId="0" applyBorder="1" applyAlignment="1">
      <alignment vertical="center"/>
    </xf>
    <xf numFmtId="0" fontId="2" fillId="0" borderId="0" xfId="0" applyFont="1" applyAlignment="1">
      <alignment horizontal="center" vertical="center"/>
    </xf>
    <xf numFmtId="49" fontId="4" fillId="0" borderId="0" xfId="53" applyFont="1" applyBorder="1">
      <alignment horizontal="left" vertical="center" wrapText="1"/>
    </xf>
    <xf numFmtId="49" fontId="4" fillId="0" borderId="0" xfId="53" applyFont="1" applyBorder="1" applyAlignment="1">
      <alignment horizontal="right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4" fillId="0" borderId="0" xfId="53" applyFont="1" applyBorder="1" applyAlignment="1">
      <alignment horizontal="center" vertical="center" wrapText="1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DateTimeStyle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DateStyle" xfId="13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PercentStyle" xfId="35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workbookViewId="0">
      <selection activeCell="D1" sqref="D1"/>
    </sheetView>
  </sheetViews>
  <sheetFormatPr defaultColWidth="10.2857142857143" defaultRowHeight="15" customHeight="1" outlineLevelCol="3"/>
  <cols>
    <col min="1" max="4" width="33.2857142857143" customWidth="1"/>
  </cols>
  <sheetData>
    <row r="1" ht="18.75" customHeight="1" spans="1:4">
      <c r="A1" s="194"/>
      <c r="B1" s="194"/>
      <c r="C1" s="194"/>
      <c r="D1" s="195" t="s">
        <v>0</v>
      </c>
    </row>
    <row r="2" ht="42" customHeight="1" spans="1:4">
      <c r="A2" s="196" t="str">
        <f>"2026"&amp;"年部门财务收支预算总表"</f>
        <v>2026年部门财务收支预算总表</v>
      </c>
      <c r="B2" s="196"/>
      <c r="C2" s="196"/>
      <c r="D2" s="196"/>
    </row>
    <row r="3" ht="18.75" customHeight="1" spans="1:4">
      <c r="A3" s="194" t="str">
        <f>"单位名称："&amp;"梁河县遮岛镇人民政府"</f>
        <v>单位名称：梁河县遮岛镇人民政府</v>
      </c>
      <c r="B3" s="194"/>
      <c r="C3" s="197"/>
      <c r="D3" s="195" t="s">
        <v>1</v>
      </c>
    </row>
    <row r="4" ht="18.75" customHeight="1" spans="1:4">
      <c r="A4" s="153" t="s">
        <v>2</v>
      </c>
      <c r="B4" s="153"/>
      <c r="C4" s="153" t="s">
        <v>3</v>
      </c>
      <c r="D4" s="153"/>
    </row>
    <row r="5" ht="18.75" customHeight="1" spans="1:4">
      <c r="A5" s="153" t="s">
        <v>4</v>
      </c>
      <c r="B5" s="153" t="s">
        <v>5</v>
      </c>
      <c r="C5" s="153" t="s">
        <v>6</v>
      </c>
      <c r="D5" s="153" t="s">
        <v>5</v>
      </c>
    </row>
    <row r="6" ht="18.75" customHeight="1" spans="1:4">
      <c r="A6" s="151" t="s">
        <v>7</v>
      </c>
      <c r="B6" s="152">
        <v>19900545.46</v>
      </c>
      <c r="C6" s="151" t="str">
        <f>"一"&amp;"、"&amp;"一般公共服务支出"</f>
        <v>一、一般公共服务支出</v>
      </c>
      <c r="D6" s="152">
        <v>8534159.24</v>
      </c>
    </row>
    <row r="7" ht="18.75" customHeight="1" spans="1:4">
      <c r="A7" s="151" t="s">
        <v>8</v>
      </c>
      <c r="B7" s="152"/>
      <c r="C7" s="151" t="str">
        <f>"二"&amp;"、"&amp;"公共安全支出"</f>
        <v>二、公共安全支出</v>
      </c>
      <c r="D7" s="152">
        <v>20000</v>
      </c>
    </row>
    <row r="8" ht="18.75" customHeight="1" spans="1:4">
      <c r="A8" s="151" t="s">
        <v>9</v>
      </c>
      <c r="B8" s="152"/>
      <c r="C8" s="151" t="str">
        <f>"三"&amp;"、"&amp;"社会保障和就业支出"</f>
        <v>三、社会保障和就业支出</v>
      </c>
      <c r="D8" s="152">
        <v>3252416.96</v>
      </c>
    </row>
    <row r="9" ht="18.75" customHeight="1" spans="1:4">
      <c r="A9" s="151" t="s">
        <v>10</v>
      </c>
      <c r="B9" s="152"/>
      <c r="C9" s="151" t="str">
        <f>"四"&amp;"、"&amp;"卫生健康支出"</f>
        <v>四、卫生健康支出</v>
      </c>
      <c r="D9" s="152">
        <v>867708.88</v>
      </c>
    </row>
    <row r="10" ht="18.75" customHeight="1" spans="1:4">
      <c r="A10" s="151" t="s">
        <v>11</v>
      </c>
      <c r="B10" s="152">
        <v>142391.68</v>
      </c>
      <c r="C10" s="151" t="str">
        <f>"五"&amp;"、"&amp;"城乡社区支出"</f>
        <v>五、城乡社区支出</v>
      </c>
      <c r="D10" s="152">
        <v>20000</v>
      </c>
    </row>
    <row r="11" ht="18.75" customHeight="1" spans="1:4">
      <c r="A11" s="151" t="s">
        <v>12</v>
      </c>
      <c r="B11" s="152"/>
      <c r="C11" s="151" t="str">
        <f>"六"&amp;"、"&amp;"农林水支出"</f>
        <v>六、农林水支出</v>
      </c>
      <c r="D11" s="152">
        <v>6362382.3</v>
      </c>
    </row>
    <row r="12" ht="18.75" customHeight="1" spans="1:4">
      <c r="A12" s="151" t="s">
        <v>13</v>
      </c>
      <c r="B12" s="152"/>
      <c r="C12" s="151" t="str">
        <f>"七"&amp;"、"&amp;"交通运输支出"</f>
        <v>七、交通运输支出</v>
      </c>
      <c r="D12" s="152">
        <v>43100</v>
      </c>
    </row>
    <row r="13" ht="18.75" customHeight="1" spans="1:4">
      <c r="A13" s="151" t="s">
        <v>14</v>
      </c>
      <c r="B13" s="152"/>
      <c r="C13" s="151" t="str">
        <f>"八"&amp;"、"&amp;"住房保障支出"</f>
        <v>八、住房保障支出</v>
      </c>
      <c r="D13" s="152">
        <v>943169.76</v>
      </c>
    </row>
    <row r="14" ht="18.75" customHeight="1" spans="1:4">
      <c r="A14" s="151" t="s">
        <v>15</v>
      </c>
      <c r="B14" s="152"/>
      <c r="C14" s="151"/>
      <c r="D14" s="152"/>
    </row>
    <row r="15" ht="18.75" customHeight="1" spans="1:4">
      <c r="A15" s="151" t="s">
        <v>16</v>
      </c>
      <c r="B15" s="152">
        <v>142391.68</v>
      </c>
      <c r="C15" s="151"/>
      <c r="D15" s="152"/>
    </row>
    <row r="16" ht="18.75" customHeight="1" spans="1:4">
      <c r="A16" s="151"/>
      <c r="B16" s="152"/>
      <c r="C16" s="151"/>
      <c r="D16" s="152"/>
    </row>
    <row r="17" ht="18.75" customHeight="1" spans="1:4">
      <c r="A17" s="151"/>
      <c r="B17" s="152"/>
      <c r="C17" s="151"/>
      <c r="D17" s="152"/>
    </row>
    <row r="18" ht="18.75" customHeight="1" spans="1:4">
      <c r="A18" s="151"/>
      <c r="B18" s="152"/>
      <c r="C18" s="151"/>
      <c r="D18" s="152"/>
    </row>
    <row r="19" ht="18.75" customHeight="1" spans="1:4">
      <c r="A19" s="151"/>
      <c r="B19" s="152"/>
      <c r="C19" s="151"/>
      <c r="D19" s="152"/>
    </row>
    <row r="20" ht="18.75" customHeight="1" spans="1:4">
      <c r="A20" s="151"/>
      <c r="B20" s="152"/>
      <c r="C20" s="151"/>
      <c r="D20" s="152"/>
    </row>
    <row r="21" ht="18.75" customHeight="1" spans="1:4">
      <c r="A21" s="151"/>
      <c r="B21" s="152"/>
      <c r="C21" s="151"/>
      <c r="D21" s="152"/>
    </row>
    <row r="22" ht="18.75" customHeight="1" spans="1:4">
      <c r="A22" s="151"/>
      <c r="B22" s="152"/>
      <c r="C22" s="151"/>
      <c r="D22" s="152"/>
    </row>
    <row r="23" ht="18.75" customHeight="1" spans="1:4">
      <c r="A23" s="151"/>
      <c r="B23" s="152"/>
      <c r="C23" s="151"/>
      <c r="D23" s="152"/>
    </row>
    <row r="24" ht="18.75" customHeight="1" spans="1:4">
      <c r="A24" s="151"/>
      <c r="B24" s="152"/>
      <c r="C24" s="151"/>
      <c r="D24" s="152"/>
    </row>
    <row r="25" ht="18.75" customHeight="1" spans="1:4">
      <c r="A25" s="151"/>
      <c r="B25" s="152"/>
      <c r="C25" s="151"/>
      <c r="D25" s="152"/>
    </row>
    <row r="26" ht="18.75" customHeight="1" spans="1:4">
      <c r="A26" s="151"/>
      <c r="B26" s="152"/>
      <c r="C26" s="151"/>
      <c r="D26" s="152"/>
    </row>
    <row r="27" ht="18.75" customHeight="1" spans="1:4">
      <c r="A27" s="151"/>
      <c r="B27" s="152"/>
      <c r="C27" s="151"/>
      <c r="D27" s="152"/>
    </row>
    <row r="28" ht="18.75" customHeight="1" spans="1:4">
      <c r="A28" s="151"/>
      <c r="B28" s="152"/>
      <c r="C28" s="151"/>
      <c r="D28" s="152"/>
    </row>
    <row r="29" ht="18.75" customHeight="1" spans="1:4">
      <c r="A29" s="151"/>
      <c r="B29" s="152"/>
      <c r="C29" s="151"/>
      <c r="D29" s="152"/>
    </row>
    <row r="30" ht="18.75" customHeight="1" spans="1:4">
      <c r="A30" s="151"/>
      <c r="B30" s="152"/>
      <c r="C30" s="151"/>
      <c r="D30" s="152"/>
    </row>
    <row r="31" ht="18.75" customHeight="1" spans="1:4">
      <c r="A31" s="151"/>
      <c r="B31" s="152"/>
      <c r="C31" s="151"/>
      <c r="D31" s="152"/>
    </row>
    <row r="32" ht="18.75" customHeight="1" spans="1:4">
      <c r="A32" s="151" t="s">
        <v>17</v>
      </c>
      <c r="B32" s="152">
        <v>20042937.14</v>
      </c>
      <c r="C32" s="151" t="s">
        <v>18</v>
      </c>
      <c r="D32" s="152">
        <v>20042937.14</v>
      </c>
    </row>
    <row r="33" ht="18.75" customHeight="1" spans="1:4">
      <c r="A33" s="151" t="s">
        <v>19</v>
      </c>
      <c r="B33" s="152"/>
      <c r="C33" s="151" t="s">
        <v>20</v>
      </c>
      <c r="D33" s="152"/>
    </row>
    <row r="34" ht="18.75" customHeight="1" spans="1:4">
      <c r="A34" s="151" t="s">
        <v>21</v>
      </c>
      <c r="B34" s="152"/>
      <c r="C34" s="151" t="s">
        <v>21</v>
      </c>
      <c r="D34" s="152"/>
    </row>
    <row r="35" ht="18.75" customHeight="1" spans="1:4">
      <c r="A35" s="151" t="s">
        <v>22</v>
      </c>
      <c r="B35" s="152"/>
      <c r="C35" s="151" t="s">
        <v>23</v>
      </c>
      <c r="D35" s="152"/>
    </row>
    <row r="36" ht="18.75" customHeight="1" spans="1:4">
      <c r="A36" s="151" t="s">
        <v>24</v>
      </c>
      <c r="B36" s="152">
        <v>20042937.14</v>
      </c>
      <c r="C36" s="151" t="s">
        <v>25</v>
      </c>
      <c r="D36" s="152">
        <v>20042937.14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10"/>
  <sheetViews>
    <sheetView showZeros="0" workbookViewId="0">
      <selection activeCell="A2" sqref="A2:F2"/>
    </sheetView>
  </sheetViews>
  <sheetFormatPr defaultColWidth="9.14285714285714" defaultRowHeight="14.25" customHeight="1" outlineLevelCol="5"/>
  <cols>
    <col min="1" max="6" width="23.047619047619" customWidth="1"/>
  </cols>
  <sheetData>
    <row r="1" ht="12" customHeight="1" spans="1:6">
      <c r="A1" s="121">
        <v>1</v>
      </c>
      <c r="B1" s="122">
        <v>0</v>
      </c>
      <c r="C1" s="121">
        <v>1</v>
      </c>
      <c r="D1" s="89"/>
      <c r="E1" s="89"/>
      <c r="F1" s="123" t="s">
        <v>729</v>
      </c>
    </row>
    <row r="2" ht="26.25" customHeight="1" spans="1:6">
      <c r="A2" s="124" t="str">
        <f>"2026"&amp;"年部门政府性基金预算支出预算表"</f>
        <v>2026年部门政府性基金预算支出预算表</v>
      </c>
      <c r="B2" s="124" t="s">
        <v>730</v>
      </c>
      <c r="C2" s="125"/>
      <c r="D2" s="126"/>
      <c r="E2" s="126"/>
      <c r="F2" s="126"/>
    </row>
    <row r="3" ht="13.5" customHeight="1" spans="1:6">
      <c r="A3" s="127" t="str">
        <f>"单位名称："&amp;"梁河县遮岛镇人民政府"</f>
        <v>单位名称：梁河县遮岛镇人民政府</v>
      </c>
      <c r="B3" s="127" t="s">
        <v>731</v>
      </c>
      <c r="C3" s="128"/>
      <c r="D3" s="89"/>
      <c r="E3" s="89"/>
      <c r="F3" s="123" t="s">
        <v>1</v>
      </c>
    </row>
    <row r="4" ht="19.5" customHeight="1" spans="1:6">
      <c r="A4" s="129" t="s">
        <v>228</v>
      </c>
      <c r="B4" s="130" t="s">
        <v>48</v>
      </c>
      <c r="C4" s="129" t="s">
        <v>49</v>
      </c>
      <c r="D4" s="12" t="s">
        <v>732</v>
      </c>
      <c r="E4" s="13"/>
      <c r="F4" s="14"/>
    </row>
    <row r="5" ht="18.75" customHeight="1" spans="1:6">
      <c r="A5" s="131"/>
      <c r="B5" s="132"/>
      <c r="C5" s="131"/>
      <c r="D5" s="69" t="s">
        <v>30</v>
      </c>
      <c r="E5" s="12" t="s">
        <v>52</v>
      </c>
      <c r="F5" s="69" t="s">
        <v>53</v>
      </c>
    </row>
    <row r="6" ht="18.75" customHeight="1" spans="1:6">
      <c r="A6" s="58"/>
      <c r="B6" s="133"/>
      <c r="C6" s="58"/>
      <c r="D6" s="50"/>
      <c r="E6" s="50"/>
      <c r="F6" s="50"/>
    </row>
    <row r="7" ht="21" customHeight="1" spans="1:6">
      <c r="A7" s="22"/>
      <c r="B7" s="22"/>
      <c r="C7" s="22"/>
      <c r="D7" s="83"/>
      <c r="E7" s="134"/>
      <c r="F7" s="134"/>
    </row>
    <row r="8" ht="21" customHeight="1" spans="1:6">
      <c r="A8" s="22"/>
      <c r="B8" s="22"/>
      <c r="C8" s="22"/>
      <c r="D8" s="135"/>
      <c r="E8" s="136"/>
      <c r="F8" s="136"/>
    </row>
    <row r="9" ht="18.75" customHeight="1" spans="1:6">
      <c r="A9" s="137" t="s">
        <v>733</v>
      </c>
      <c r="B9" s="137" t="s">
        <v>733</v>
      </c>
      <c r="C9" s="138" t="s">
        <v>733</v>
      </c>
      <c r="D9" s="83"/>
      <c r="E9" s="134"/>
      <c r="F9" s="134"/>
    </row>
    <row r="10" ht="18.75" customHeight="1" spans="1:6">
      <c r="A10" s="139" t="s">
        <v>734</v>
      </c>
      <c r="B10" s="139"/>
      <c r="C10" s="139"/>
      <c r="D10" s="140"/>
      <c r="E10" s="141"/>
      <c r="F10" s="141"/>
    </row>
  </sheetData>
  <mergeCells count="8">
    <mergeCell ref="A2:F2"/>
    <mergeCell ref="A3:C3"/>
    <mergeCell ref="D4:F4"/>
    <mergeCell ref="A9:C9"/>
    <mergeCell ref="A10:F10"/>
    <mergeCell ref="A4:A5"/>
    <mergeCell ref="B4:B5"/>
    <mergeCell ref="C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Q25"/>
  <sheetViews>
    <sheetView showZeros="0" topLeftCell="A9" workbookViewId="0">
      <selection activeCell="C11" sqref="C11"/>
    </sheetView>
  </sheetViews>
  <sheetFormatPr defaultColWidth="9.14285714285714" defaultRowHeight="14.25" customHeight="1"/>
  <cols>
    <col min="1" max="1" width="16.3428571428571" customWidth="1"/>
    <col min="2" max="3" width="9.62857142857143" customWidth="1"/>
    <col min="4" max="5" width="3.62857142857143" customWidth="1"/>
    <col min="6" max="6" width="11.2857142857143" customWidth="1"/>
    <col min="7" max="8" width="11.847619047619" customWidth="1"/>
    <col min="9" max="9" width="10.2" customWidth="1"/>
    <col min="10" max="10" width="6.04761904761905" customWidth="1"/>
    <col min="11" max="11" width="9.77142857142857" customWidth="1"/>
    <col min="12" max="12" width="10.7714285714286" customWidth="1"/>
    <col min="13" max="15" width="10.7142857142857" customWidth="1"/>
    <col min="16" max="16" width="6.62857142857143" customWidth="1"/>
    <col min="17" max="17" width="11.4190476190476" customWidth="1"/>
  </cols>
  <sheetData>
    <row r="1" ht="13.5" customHeight="1" spans="1:17">
      <c r="A1" s="3"/>
      <c r="B1" s="3"/>
      <c r="C1" s="3"/>
      <c r="D1" s="3"/>
      <c r="E1" s="3"/>
      <c r="F1" s="3"/>
      <c r="G1" s="3"/>
      <c r="H1" s="3"/>
      <c r="I1" s="3"/>
      <c r="J1" s="3"/>
      <c r="K1" s="1"/>
      <c r="L1" s="1"/>
      <c r="M1" s="1"/>
      <c r="N1" s="1"/>
      <c r="O1" s="111"/>
      <c r="P1" s="111"/>
      <c r="Q1" s="98" t="s">
        <v>735</v>
      </c>
    </row>
    <row r="2" ht="27.75" customHeight="1" spans="1:17">
      <c r="A2" s="99" t="str">
        <f>"2026"&amp;"年部门政府采购预算表"</f>
        <v>2026年部门政府采购预算表</v>
      </c>
      <c r="B2" s="45"/>
      <c r="C2" s="45"/>
      <c r="D2" s="45"/>
      <c r="E2" s="45"/>
      <c r="F2" s="45"/>
      <c r="G2" s="45"/>
      <c r="H2" s="45"/>
      <c r="I2" s="45"/>
      <c r="J2" s="45"/>
      <c r="K2" s="112"/>
      <c r="L2" s="45"/>
      <c r="M2" s="45"/>
      <c r="N2" s="45"/>
      <c r="O2" s="112"/>
      <c r="P2" s="112"/>
      <c r="Q2" s="45"/>
    </row>
    <row r="3" ht="18.75" customHeight="1" spans="1:17">
      <c r="A3" s="100" t="str">
        <f>"单位名称："&amp;"梁河县遮岛镇人民政府"</f>
        <v>单位名称：梁河县遮岛镇人民政府</v>
      </c>
      <c r="B3" s="48"/>
      <c r="C3" s="48"/>
      <c r="D3" s="48"/>
      <c r="E3" s="48"/>
      <c r="F3" s="48"/>
      <c r="G3" s="48"/>
      <c r="H3" s="48"/>
      <c r="I3" s="48"/>
      <c r="J3" s="48"/>
      <c r="K3" s="1"/>
      <c r="L3" s="1"/>
      <c r="M3" s="1"/>
      <c r="N3" s="1"/>
      <c r="O3" s="113"/>
      <c r="P3" s="113"/>
      <c r="Q3" s="120" t="s">
        <v>27</v>
      </c>
    </row>
    <row r="4" ht="15.75" customHeight="1" spans="1:17">
      <c r="A4" s="11" t="s">
        <v>736</v>
      </c>
      <c r="B4" s="101" t="s">
        <v>737</v>
      </c>
      <c r="C4" s="101" t="s">
        <v>738</v>
      </c>
      <c r="D4" s="101" t="s">
        <v>739</v>
      </c>
      <c r="E4" s="101" t="s">
        <v>740</v>
      </c>
      <c r="F4" s="101" t="s">
        <v>741</v>
      </c>
      <c r="G4" s="34" t="s">
        <v>235</v>
      </c>
      <c r="H4" s="34"/>
      <c r="I4" s="34"/>
      <c r="J4" s="34"/>
      <c r="K4" s="114"/>
      <c r="L4" s="34"/>
      <c r="M4" s="34"/>
      <c r="N4" s="34"/>
      <c r="O4" s="72"/>
      <c r="P4" s="114"/>
      <c r="Q4" s="35"/>
    </row>
    <row r="5" ht="17.25" customHeight="1" spans="1:17">
      <c r="A5" s="16"/>
      <c r="B5" s="102"/>
      <c r="C5" s="102"/>
      <c r="D5" s="102"/>
      <c r="E5" s="102"/>
      <c r="F5" s="102"/>
      <c r="G5" s="102" t="s">
        <v>30</v>
      </c>
      <c r="H5" s="102" t="s">
        <v>34</v>
      </c>
      <c r="I5" s="102" t="s">
        <v>742</v>
      </c>
      <c r="J5" s="102" t="s">
        <v>743</v>
      </c>
      <c r="K5" s="115" t="s">
        <v>744</v>
      </c>
      <c r="L5" s="116" t="s">
        <v>745</v>
      </c>
      <c r="M5" s="116"/>
      <c r="N5" s="116"/>
      <c r="O5" s="117"/>
      <c r="P5" s="118"/>
      <c r="Q5" s="103"/>
    </row>
    <row r="6" ht="54" customHeight="1" spans="1:17">
      <c r="A6" s="18"/>
      <c r="B6" s="103"/>
      <c r="C6" s="103"/>
      <c r="D6" s="103"/>
      <c r="E6" s="103"/>
      <c r="F6" s="103"/>
      <c r="G6" s="103"/>
      <c r="H6" s="103" t="s">
        <v>33</v>
      </c>
      <c r="I6" s="103"/>
      <c r="J6" s="103"/>
      <c r="K6" s="119"/>
      <c r="L6" s="103" t="s">
        <v>33</v>
      </c>
      <c r="M6" s="103" t="s">
        <v>40</v>
      </c>
      <c r="N6" s="103" t="s">
        <v>746</v>
      </c>
      <c r="O6" s="49" t="s">
        <v>42</v>
      </c>
      <c r="P6" s="119" t="s">
        <v>43</v>
      </c>
      <c r="Q6" s="103" t="s">
        <v>44</v>
      </c>
    </row>
    <row r="7" ht="15" customHeight="1" spans="1:17">
      <c r="A7" s="73">
        <v>1</v>
      </c>
      <c r="B7" s="104">
        <v>2</v>
      </c>
      <c r="C7" s="104">
        <v>3</v>
      </c>
      <c r="D7" s="104">
        <v>4</v>
      </c>
      <c r="E7" s="104">
        <v>5</v>
      </c>
      <c r="F7" s="104">
        <v>6</v>
      </c>
      <c r="G7" s="77">
        <v>7</v>
      </c>
      <c r="H7" s="77">
        <v>8</v>
      </c>
      <c r="I7" s="77">
        <v>9</v>
      </c>
      <c r="J7" s="77">
        <v>10</v>
      </c>
      <c r="K7" s="77">
        <v>11</v>
      </c>
      <c r="L7" s="77">
        <v>12</v>
      </c>
      <c r="M7" s="77">
        <v>13</v>
      </c>
      <c r="N7" s="77">
        <v>14</v>
      </c>
      <c r="O7" s="77">
        <v>15</v>
      </c>
      <c r="P7" s="77">
        <v>16</v>
      </c>
      <c r="Q7" s="77">
        <v>17</v>
      </c>
    </row>
    <row r="8" ht="52.5" customHeight="1" spans="1:17">
      <c r="A8" s="105" t="s">
        <v>46</v>
      </c>
      <c r="B8" s="106"/>
      <c r="C8" s="106"/>
      <c r="D8" s="107"/>
      <c r="E8" s="108"/>
      <c r="F8" s="23">
        <v>333500</v>
      </c>
      <c r="G8" s="23">
        <v>333500</v>
      </c>
      <c r="H8" s="23">
        <v>323500</v>
      </c>
      <c r="I8" s="23"/>
      <c r="J8" s="23"/>
      <c r="K8" s="23"/>
      <c r="L8" s="23">
        <v>10000</v>
      </c>
      <c r="M8" s="23"/>
      <c r="N8" s="23"/>
      <c r="O8" s="23"/>
      <c r="P8" s="23"/>
      <c r="Q8" s="23">
        <v>10000</v>
      </c>
    </row>
    <row r="9" ht="52.5" customHeight="1" spans="1:17">
      <c r="A9" s="105" t="str">
        <f t="shared" ref="A9:A12" si="0">"     "&amp;"乡镇工作专项经费"</f>
        <v>     乡镇工作专项经费</v>
      </c>
      <c r="B9" s="106" t="s">
        <v>747</v>
      </c>
      <c r="C9" s="106" t="s">
        <v>748</v>
      </c>
      <c r="D9" s="107" t="s">
        <v>514</v>
      </c>
      <c r="E9" s="108">
        <v>1</v>
      </c>
      <c r="F9" s="23">
        <v>4000</v>
      </c>
      <c r="G9" s="23">
        <v>4000</v>
      </c>
      <c r="H9" s="23">
        <v>4000</v>
      </c>
      <c r="I9" s="23"/>
      <c r="J9" s="23"/>
      <c r="K9" s="23"/>
      <c r="L9" s="23"/>
      <c r="M9" s="23"/>
      <c r="N9" s="23"/>
      <c r="O9" s="23"/>
      <c r="P9" s="23"/>
      <c r="Q9" s="23"/>
    </row>
    <row r="10" ht="52.5" customHeight="1" spans="1:17">
      <c r="A10" s="105" t="str">
        <f t="shared" si="0"/>
        <v>     乡镇工作专项经费</v>
      </c>
      <c r="B10" s="106" t="s">
        <v>749</v>
      </c>
      <c r="C10" s="106" t="s">
        <v>750</v>
      </c>
      <c r="D10" s="107" t="s">
        <v>514</v>
      </c>
      <c r="E10" s="108">
        <v>1</v>
      </c>
      <c r="F10" s="23">
        <v>4000</v>
      </c>
      <c r="G10" s="23">
        <v>4000</v>
      </c>
      <c r="H10" s="23">
        <v>4000</v>
      </c>
      <c r="I10" s="23"/>
      <c r="J10" s="23"/>
      <c r="K10" s="23"/>
      <c r="L10" s="23"/>
      <c r="M10" s="23"/>
      <c r="N10" s="23"/>
      <c r="O10" s="23"/>
      <c r="P10" s="23"/>
      <c r="Q10" s="23"/>
    </row>
    <row r="11" ht="52.5" customHeight="1" spans="1:17">
      <c r="A11" s="105" t="str">
        <f t="shared" si="0"/>
        <v>     乡镇工作专项经费</v>
      </c>
      <c r="B11" s="106" t="s">
        <v>751</v>
      </c>
      <c r="C11" s="106" t="s">
        <v>752</v>
      </c>
      <c r="D11" s="107" t="s">
        <v>514</v>
      </c>
      <c r="E11" s="108">
        <v>1</v>
      </c>
      <c r="F11" s="23">
        <v>10000</v>
      </c>
      <c r="G11" s="23">
        <v>10000</v>
      </c>
      <c r="H11" s="23">
        <v>10000</v>
      </c>
      <c r="I11" s="23"/>
      <c r="J11" s="23"/>
      <c r="K11" s="23"/>
      <c r="L11" s="23"/>
      <c r="M11" s="23"/>
      <c r="N11" s="23"/>
      <c r="O11" s="23"/>
      <c r="P11" s="23"/>
      <c r="Q11" s="23"/>
    </row>
    <row r="12" ht="52.5" customHeight="1" spans="1:17">
      <c r="A12" s="105" t="str">
        <f t="shared" si="0"/>
        <v>     乡镇工作专项经费</v>
      </c>
      <c r="B12" s="106" t="s">
        <v>753</v>
      </c>
      <c r="C12" s="106" t="s">
        <v>754</v>
      </c>
      <c r="D12" s="107" t="s">
        <v>514</v>
      </c>
      <c r="E12" s="108">
        <v>1</v>
      </c>
      <c r="F12" s="23">
        <v>5000</v>
      </c>
      <c r="G12" s="23">
        <v>5000</v>
      </c>
      <c r="H12" s="23">
        <v>5000</v>
      </c>
      <c r="I12" s="23"/>
      <c r="J12" s="23"/>
      <c r="K12" s="23"/>
      <c r="L12" s="23"/>
      <c r="M12" s="23"/>
      <c r="N12" s="23"/>
      <c r="O12" s="23"/>
      <c r="P12" s="23"/>
      <c r="Q12" s="23"/>
    </row>
    <row r="13" ht="52.5" customHeight="1" spans="1:17">
      <c r="A13" s="105" t="str">
        <f t="shared" ref="A13:A15" si="1">"     "&amp;"一般公用经费"</f>
        <v>     一般公用经费</v>
      </c>
      <c r="B13" s="106" t="s">
        <v>755</v>
      </c>
      <c r="C13" s="106" t="s">
        <v>755</v>
      </c>
      <c r="D13" s="107" t="s">
        <v>514</v>
      </c>
      <c r="E13" s="108">
        <v>4</v>
      </c>
      <c r="F13" s="23">
        <v>12000</v>
      </c>
      <c r="G13" s="23">
        <v>12000</v>
      </c>
      <c r="H13" s="23">
        <v>12000</v>
      </c>
      <c r="I13" s="23"/>
      <c r="J13" s="23"/>
      <c r="K13" s="23"/>
      <c r="L13" s="23"/>
      <c r="M13" s="23"/>
      <c r="N13" s="23"/>
      <c r="O13" s="23"/>
      <c r="P13" s="23"/>
      <c r="Q13" s="23"/>
    </row>
    <row r="14" ht="52.5" customHeight="1" spans="1:17">
      <c r="A14" s="105" t="str">
        <f t="shared" si="1"/>
        <v>     一般公用经费</v>
      </c>
      <c r="B14" s="106" t="s">
        <v>756</v>
      </c>
      <c r="C14" s="106" t="s">
        <v>757</v>
      </c>
      <c r="D14" s="107" t="s">
        <v>514</v>
      </c>
      <c r="E14" s="108">
        <v>1</v>
      </c>
      <c r="F14" s="23">
        <v>12000</v>
      </c>
      <c r="G14" s="23">
        <v>12000</v>
      </c>
      <c r="H14" s="23">
        <v>12000</v>
      </c>
      <c r="I14" s="23"/>
      <c r="J14" s="23"/>
      <c r="K14" s="23"/>
      <c r="L14" s="23"/>
      <c r="M14" s="23"/>
      <c r="N14" s="23"/>
      <c r="O14" s="23"/>
      <c r="P14" s="23"/>
      <c r="Q14" s="23"/>
    </row>
    <row r="15" ht="52.5" customHeight="1" spans="1:17">
      <c r="A15" s="105" t="str">
        <f t="shared" si="1"/>
        <v>     一般公用经费</v>
      </c>
      <c r="B15" s="106" t="s">
        <v>758</v>
      </c>
      <c r="C15" s="106" t="s">
        <v>759</v>
      </c>
      <c r="D15" s="107" t="s">
        <v>514</v>
      </c>
      <c r="E15" s="108">
        <v>100</v>
      </c>
      <c r="F15" s="23">
        <v>15000</v>
      </c>
      <c r="G15" s="23">
        <v>15000</v>
      </c>
      <c r="H15" s="23">
        <v>15000</v>
      </c>
      <c r="I15" s="23"/>
      <c r="J15" s="23"/>
      <c r="K15" s="23"/>
      <c r="L15" s="23"/>
      <c r="M15" s="23"/>
      <c r="N15" s="23"/>
      <c r="O15" s="23"/>
      <c r="P15" s="23"/>
      <c r="Q15" s="23"/>
    </row>
    <row r="16" ht="52.5" customHeight="1" spans="1:17">
      <c r="A16" s="105" t="str">
        <f>"     "&amp;"公用经费安排的公车购置及运维费"</f>
        <v>     公用经费安排的公车购置及运维费</v>
      </c>
      <c r="B16" s="106" t="s">
        <v>760</v>
      </c>
      <c r="C16" s="106" t="s">
        <v>761</v>
      </c>
      <c r="D16" s="107" t="s">
        <v>514</v>
      </c>
      <c r="E16" s="108">
        <v>1</v>
      </c>
      <c r="F16" s="23">
        <v>14000</v>
      </c>
      <c r="G16" s="23">
        <v>14000</v>
      </c>
      <c r="H16" s="23">
        <v>14000</v>
      </c>
      <c r="I16" s="23"/>
      <c r="J16" s="23"/>
      <c r="K16" s="23"/>
      <c r="L16" s="23"/>
      <c r="M16" s="23"/>
      <c r="N16" s="23"/>
      <c r="O16" s="23"/>
      <c r="P16" s="23"/>
      <c r="Q16" s="23"/>
    </row>
    <row r="17" ht="52.5" customHeight="1" spans="1:17">
      <c r="A17" s="105" t="str">
        <f>"     "&amp;"单位自有（非财政结余）工作经费"</f>
        <v>     单位自有（非财政结余）工作经费</v>
      </c>
      <c r="B17" s="106" t="s">
        <v>762</v>
      </c>
      <c r="C17" s="106" t="s">
        <v>752</v>
      </c>
      <c r="D17" s="107" t="s">
        <v>514</v>
      </c>
      <c r="E17" s="108">
        <v>1</v>
      </c>
      <c r="F17" s="23">
        <v>10000</v>
      </c>
      <c r="G17" s="23">
        <v>10000</v>
      </c>
      <c r="H17" s="23"/>
      <c r="I17" s="23"/>
      <c r="J17" s="23"/>
      <c r="K17" s="23"/>
      <c r="L17" s="23">
        <v>10000</v>
      </c>
      <c r="M17" s="23"/>
      <c r="N17" s="23"/>
      <c r="O17" s="23"/>
      <c r="P17" s="23"/>
      <c r="Q17" s="23">
        <v>10000</v>
      </c>
    </row>
    <row r="18" ht="52.5" customHeight="1" spans="1:17">
      <c r="A18" s="105" t="str">
        <f>"     "&amp;"乡镇宣传、宗教、综治维稳工作经费"</f>
        <v>     乡镇宣传、宗教、综治维稳工作经费</v>
      </c>
      <c r="B18" s="106" t="s">
        <v>763</v>
      </c>
      <c r="C18" s="106" t="s">
        <v>764</v>
      </c>
      <c r="D18" s="107" t="s">
        <v>514</v>
      </c>
      <c r="E18" s="108">
        <v>1</v>
      </c>
      <c r="F18" s="23">
        <v>10000</v>
      </c>
      <c r="G18" s="23">
        <v>10000</v>
      </c>
      <c r="H18" s="23">
        <v>10000</v>
      </c>
      <c r="I18" s="23"/>
      <c r="J18" s="23"/>
      <c r="K18" s="23"/>
      <c r="L18" s="23"/>
      <c r="M18" s="23"/>
      <c r="N18" s="23"/>
      <c r="O18" s="23"/>
      <c r="P18" s="23"/>
      <c r="Q18" s="23"/>
    </row>
    <row r="19" ht="52.5" customHeight="1" spans="1:17">
      <c r="A19" s="105" t="str">
        <f t="shared" ref="A19:A20" si="2">"     "&amp;"村委会运转经费"</f>
        <v>     村委会运转经费</v>
      </c>
      <c r="B19" s="106" t="s">
        <v>765</v>
      </c>
      <c r="C19" s="106" t="s">
        <v>759</v>
      </c>
      <c r="D19" s="107" t="s">
        <v>514</v>
      </c>
      <c r="E19" s="108">
        <v>1</v>
      </c>
      <c r="F19" s="23">
        <v>3000</v>
      </c>
      <c r="G19" s="23">
        <v>3000</v>
      </c>
      <c r="H19" s="23">
        <v>3000</v>
      </c>
      <c r="I19" s="23"/>
      <c r="J19" s="23"/>
      <c r="K19" s="23"/>
      <c r="L19" s="23"/>
      <c r="M19" s="23"/>
      <c r="N19" s="23"/>
      <c r="O19" s="23"/>
      <c r="P19" s="23"/>
      <c r="Q19" s="23"/>
    </row>
    <row r="20" ht="52.5" customHeight="1" spans="1:17">
      <c r="A20" s="105" t="str">
        <f t="shared" si="2"/>
        <v>     村委会运转经费</v>
      </c>
      <c r="B20" s="106" t="s">
        <v>766</v>
      </c>
      <c r="C20" s="106" t="s">
        <v>767</v>
      </c>
      <c r="D20" s="107" t="s">
        <v>514</v>
      </c>
      <c r="E20" s="108">
        <v>2</v>
      </c>
      <c r="F20" s="23">
        <v>16000</v>
      </c>
      <c r="G20" s="23">
        <v>16000</v>
      </c>
      <c r="H20" s="23">
        <v>16000</v>
      </c>
      <c r="I20" s="23"/>
      <c r="J20" s="23"/>
      <c r="K20" s="23"/>
      <c r="L20" s="23"/>
      <c r="M20" s="23"/>
      <c r="N20" s="23"/>
      <c r="O20" s="23"/>
      <c r="P20" s="23"/>
      <c r="Q20" s="23"/>
    </row>
    <row r="21" ht="52.5" customHeight="1" spans="1:17">
      <c r="A21" s="105" t="str">
        <f t="shared" ref="A21:A24" si="3">"     "&amp;"社区党组织工作经费"</f>
        <v>     社区党组织工作经费</v>
      </c>
      <c r="B21" s="106" t="s">
        <v>768</v>
      </c>
      <c r="C21" s="106" t="s">
        <v>769</v>
      </c>
      <c r="D21" s="107" t="s">
        <v>514</v>
      </c>
      <c r="E21" s="108">
        <v>4</v>
      </c>
      <c r="F21" s="23">
        <v>22000</v>
      </c>
      <c r="G21" s="23">
        <v>22000</v>
      </c>
      <c r="H21" s="23">
        <v>22000</v>
      </c>
      <c r="I21" s="23"/>
      <c r="J21" s="23"/>
      <c r="K21" s="23"/>
      <c r="L21" s="23"/>
      <c r="M21" s="23"/>
      <c r="N21" s="23"/>
      <c r="O21" s="23"/>
      <c r="P21" s="23"/>
      <c r="Q21" s="23"/>
    </row>
    <row r="22" ht="52.5" customHeight="1" spans="1:17">
      <c r="A22" s="105" t="str">
        <f t="shared" si="3"/>
        <v>     社区党组织工作经费</v>
      </c>
      <c r="B22" s="106" t="s">
        <v>770</v>
      </c>
      <c r="C22" s="106" t="s">
        <v>757</v>
      </c>
      <c r="D22" s="107" t="s">
        <v>514</v>
      </c>
      <c r="E22" s="108">
        <v>1</v>
      </c>
      <c r="F22" s="23">
        <v>18000</v>
      </c>
      <c r="G22" s="23">
        <v>18000</v>
      </c>
      <c r="H22" s="23">
        <v>18000</v>
      </c>
      <c r="I22" s="23"/>
      <c r="J22" s="23"/>
      <c r="K22" s="23"/>
      <c r="L22" s="23"/>
      <c r="M22" s="23"/>
      <c r="N22" s="23"/>
      <c r="O22" s="23"/>
      <c r="P22" s="23"/>
      <c r="Q22" s="23"/>
    </row>
    <row r="23" ht="52.5" customHeight="1" spans="1:17">
      <c r="A23" s="105" t="str">
        <f t="shared" si="3"/>
        <v>     社区党组织工作经费</v>
      </c>
      <c r="B23" s="106" t="s">
        <v>771</v>
      </c>
      <c r="C23" s="106" t="s">
        <v>759</v>
      </c>
      <c r="D23" s="107" t="s">
        <v>514</v>
      </c>
      <c r="E23" s="108">
        <v>230</v>
      </c>
      <c r="F23" s="23">
        <v>34500</v>
      </c>
      <c r="G23" s="23">
        <v>34500</v>
      </c>
      <c r="H23" s="23">
        <v>34500</v>
      </c>
      <c r="I23" s="23"/>
      <c r="J23" s="23"/>
      <c r="K23" s="23"/>
      <c r="L23" s="23"/>
      <c r="M23" s="23"/>
      <c r="N23" s="23"/>
      <c r="O23" s="23"/>
      <c r="P23" s="23"/>
      <c r="Q23" s="23"/>
    </row>
    <row r="24" ht="52.5" customHeight="1" spans="1:17">
      <c r="A24" s="105" t="str">
        <f t="shared" si="3"/>
        <v>     社区党组织工作经费</v>
      </c>
      <c r="B24" s="106" t="s">
        <v>772</v>
      </c>
      <c r="C24" s="106" t="s">
        <v>767</v>
      </c>
      <c r="D24" s="107" t="s">
        <v>514</v>
      </c>
      <c r="E24" s="108">
        <v>18</v>
      </c>
      <c r="F24" s="23">
        <v>144000</v>
      </c>
      <c r="G24" s="23">
        <v>144000</v>
      </c>
      <c r="H24" s="23">
        <v>144000</v>
      </c>
      <c r="I24" s="23"/>
      <c r="J24" s="23"/>
      <c r="K24" s="23"/>
      <c r="L24" s="23"/>
      <c r="M24" s="23"/>
      <c r="N24" s="23"/>
      <c r="O24" s="23"/>
      <c r="P24" s="23"/>
      <c r="Q24" s="23"/>
    </row>
    <row r="25" ht="30" customHeight="1" spans="1:17">
      <c r="A25" s="109" t="s">
        <v>733</v>
      </c>
      <c r="B25" s="110"/>
      <c r="C25" s="110"/>
      <c r="D25" s="110"/>
      <c r="E25" s="108"/>
      <c r="F25" s="23">
        <v>333500</v>
      </c>
      <c r="G25" s="23">
        <v>333500</v>
      </c>
      <c r="H25" s="23">
        <v>323500</v>
      </c>
      <c r="I25" s="23"/>
      <c r="J25" s="23"/>
      <c r="K25" s="23"/>
      <c r="L25" s="23">
        <v>10000</v>
      </c>
      <c r="M25" s="23"/>
      <c r="N25" s="23"/>
      <c r="O25" s="23"/>
      <c r="P25" s="23"/>
      <c r="Q25" s="23">
        <v>10000</v>
      </c>
    </row>
  </sheetData>
  <mergeCells count="16">
    <mergeCell ref="A2:Q2"/>
    <mergeCell ref="A3:F3"/>
    <mergeCell ref="G4:Q4"/>
    <mergeCell ref="L5:Q5"/>
    <mergeCell ref="A25:E25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N11"/>
  <sheetViews>
    <sheetView showZeros="0" workbookViewId="0">
      <selection activeCell="A2" sqref="A2:N2"/>
    </sheetView>
  </sheetViews>
  <sheetFormatPr defaultColWidth="9.14285714285714" defaultRowHeight="14.25" customHeight="1"/>
  <cols>
    <col min="1" max="1" width="21.4761904761905" customWidth="1"/>
    <col min="2" max="2" width="9.77142857142857" customWidth="1"/>
    <col min="3" max="3" width="19.2" customWidth="1"/>
    <col min="4" max="5" width="12.047619047619" customWidth="1"/>
    <col min="6" max="6" width="5.77142857142857" customWidth="1"/>
    <col min="7" max="7" width="6.47619047619048" customWidth="1"/>
    <col min="8" max="8" width="9.91428571428571" customWidth="1"/>
    <col min="9" max="14" width="11.3428571428571" customWidth="1"/>
  </cols>
  <sheetData>
    <row r="1" ht="17.25" customHeight="1" spans="1:14">
      <c r="A1" s="3"/>
      <c r="B1" s="3"/>
      <c r="C1" s="3"/>
      <c r="D1" s="3"/>
      <c r="E1" s="3"/>
      <c r="F1" s="3"/>
      <c r="G1" s="3"/>
      <c r="H1" s="91"/>
      <c r="I1" s="1"/>
      <c r="J1" s="1"/>
      <c r="K1" s="91"/>
      <c r="L1" s="1"/>
      <c r="M1" s="96"/>
      <c r="N1" s="96" t="s">
        <v>773</v>
      </c>
    </row>
    <row r="2" ht="36" customHeight="1" spans="1:14">
      <c r="A2" s="45" t="str">
        <f>"2026"&amp;"年部门政府购买服务预算表"</f>
        <v>2026年部门政府购买服务预算表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</row>
    <row r="3" ht="21.75" customHeight="1" spans="1:14">
      <c r="A3" s="47" t="str">
        <f>"单位名称："&amp;"梁河县遮岛镇人民政府"</f>
        <v>单位名称：梁河县遮岛镇人民政府</v>
      </c>
      <c r="B3" s="48"/>
      <c r="C3" s="48"/>
      <c r="D3" s="48"/>
      <c r="E3" s="48"/>
      <c r="F3" s="48"/>
      <c r="G3" s="48"/>
      <c r="H3" s="91"/>
      <c r="I3" s="1"/>
      <c r="J3" s="1"/>
      <c r="K3" s="91"/>
      <c r="L3" s="1"/>
      <c r="M3" s="97"/>
      <c r="N3" s="98" t="s">
        <v>27</v>
      </c>
    </row>
    <row r="4" ht="15.75" customHeight="1" spans="1:14">
      <c r="A4" s="11" t="s">
        <v>736</v>
      </c>
      <c r="B4" s="11" t="s">
        <v>774</v>
      </c>
      <c r="C4" s="11" t="s">
        <v>775</v>
      </c>
      <c r="D4" s="12" t="s">
        <v>235</v>
      </c>
      <c r="E4" s="13"/>
      <c r="F4" s="13"/>
      <c r="G4" s="13"/>
      <c r="H4" s="13"/>
      <c r="I4" s="13"/>
      <c r="J4" s="13"/>
      <c r="K4" s="13"/>
      <c r="L4" s="13"/>
      <c r="M4" s="13"/>
      <c r="N4" s="14"/>
    </row>
    <row r="5" ht="17.25" customHeight="1" spans="1:14">
      <c r="A5" s="16"/>
      <c r="B5" s="16"/>
      <c r="C5" s="16"/>
      <c r="D5" s="74" t="s">
        <v>30</v>
      </c>
      <c r="E5" s="11" t="s">
        <v>34</v>
      </c>
      <c r="F5" s="11" t="s">
        <v>742</v>
      </c>
      <c r="G5" s="11" t="s">
        <v>743</v>
      </c>
      <c r="H5" s="11" t="s">
        <v>744</v>
      </c>
      <c r="I5" s="12" t="s">
        <v>745</v>
      </c>
      <c r="J5" s="13"/>
      <c r="K5" s="13"/>
      <c r="L5" s="13"/>
      <c r="M5" s="13"/>
      <c r="N5" s="14"/>
    </row>
    <row r="6" ht="40.5" customHeight="1" spans="1:14">
      <c r="A6" s="18"/>
      <c r="B6" s="18"/>
      <c r="C6" s="18"/>
      <c r="D6" s="73"/>
      <c r="E6" s="16" t="s">
        <v>33</v>
      </c>
      <c r="F6" s="18"/>
      <c r="G6" s="18"/>
      <c r="H6" s="73"/>
      <c r="I6" s="16" t="s">
        <v>33</v>
      </c>
      <c r="J6" s="16" t="s">
        <v>40</v>
      </c>
      <c r="K6" s="16" t="s">
        <v>41</v>
      </c>
      <c r="L6" s="16" t="s">
        <v>42</v>
      </c>
      <c r="M6" s="16" t="s">
        <v>43</v>
      </c>
      <c r="N6" s="16" t="s">
        <v>44</v>
      </c>
    </row>
    <row r="7" ht="15" customHeight="1" spans="1:14">
      <c r="A7" s="50">
        <v>1</v>
      </c>
      <c r="B7" s="50">
        <v>2</v>
      </c>
      <c r="C7" s="50">
        <v>3</v>
      </c>
      <c r="D7" s="50">
        <v>7</v>
      </c>
      <c r="E7" s="50">
        <v>8</v>
      </c>
      <c r="F7" s="50">
        <v>9</v>
      </c>
      <c r="G7" s="50">
        <v>10</v>
      </c>
      <c r="H7" s="50">
        <v>11</v>
      </c>
      <c r="I7" s="50">
        <v>12</v>
      </c>
      <c r="J7" s="50">
        <v>13</v>
      </c>
      <c r="K7" s="50">
        <v>14</v>
      </c>
      <c r="L7" s="50">
        <v>15</v>
      </c>
      <c r="M7" s="50">
        <v>16</v>
      </c>
      <c r="N7" s="50">
        <v>17</v>
      </c>
    </row>
    <row r="8" ht="52.5" customHeight="1" spans="1:14">
      <c r="A8" s="92"/>
      <c r="B8" s="92"/>
      <c r="C8" s="92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</row>
    <row r="9" ht="52.5" customHeight="1" spans="1:14">
      <c r="A9" s="93"/>
      <c r="B9" s="93"/>
      <c r="C9" s="9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</row>
    <row r="10" ht="30" customHeight="1" spans="1:14">
      <c r="A10" s="12" t="s">
        <v>30</v>
      </c>
      <c r="B10" s="94"/>
      <c r="C10" s="94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</row>
    <row r="11" customHeight="1" spans="1:1">
      <c r="A11" s="95" t="s">
        <v>776</v>
      </c>
    </row>
  </sheetData>
  <mergeCells count="13">
    <mergeCell ref="A2:N2"/>
    <mergeCell ref="A3:H3"/>
    <mergeCell ref="D4:N4"/>
    <mergeCell ref="I5:N5"/>
    <mergeCell ref="A10:C10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M11"/>
  <sheetViews>
    <sheetView showZeros="0" workbookViewId="0">
      <selection activeCell="A2" sqref="A2:M2"/>
    </sheetView>
  </sheetViews>
  <sheetFormatPr defaultColWidth="9.14285714285714" defaultRowHeight="14.25" customHeight="1"/>
  <cols>
    <col min="1" max="1" width="37.7142857142857" customWidth="1"/>
    <col min="2" max="13" width="8.62857142857143" customWidth="1"/>
  </cols>
  <sheetData>
    <row r="1" ht="13.5" customHeight="1" spans="1:13">
      <c r="A1" s="64"/>
      <c r="B1" s="64"/>
      <c r="C1" s="64"/>
      <c r="D1" s="65"/>
      <c r="E1" s="65"/>
      <c r="F1" s="65"/>
      <c r="G1" s="65"/>
      <c r="H1" s="65"/>
      <c r="I1" s="65"/>
      <c r="J1" s="65"/>
      <c r="K1" s="65"/>
      <c r="L1" s="65"/>
      <c r="M1" s="88" t="s">
        <v>777</v>
      </c>
    </row>
    <row r="2" ht="27.75" customHeight="1" spans="1:13">
      <c r="A2" s="30" t="str">
        <f>"2026"&amp;"年县对下转移支付预算表"</f>
        <v>2026年县对下转移支付预算表</v>
      </c>
      <c r="B2" s="5"/>
      <c r="C2" s="5"/>
      <c r="D2" s="56"/>
      <c r="E2" s="56"/>
      <c r="F2" s="56"/>
      <c r="G2" s="56"/>
      <c r="H2" s="56"/>
      <c r="I2" s="56"/>
      <c r="J2" s="56"/>
      <c r="K2" s="56"/>
      <c r="L2" s="56"/>
      <c r="M2" s="5"/>
    </row>
    <row r="3" customHeight="1" spans="1:13">
      <c r="A3" s="29" t="s">
        <v>1</v>
      </c>
      <c r="B3" s="66"/>
      <c r="C3" s="66"/>
      <c r="D3" s="9"/>
      <c r="E3" s="9"/>
      <c r="F3" s="9"/>
      <c r="G3" s="9"/>
      <c r="H3" s="9"/>
      <c r="I3" s="9"/>
      <c r="J3" s="9"/>
      <c r="K3" s="9"/>
      <c r="L3" s="9"/>
      <c r="M3" s="89"/>
    </row>
    <row r="4" ht="18" customHeight="1" spans="1:13">
      <c r="A4" s="67" t="str">
        <f>"单位名称："&amp;"梁河县遮岛镇人民政府"</f>
        <v>单位名称：梁河县遮岛镇人民政府</v>
      </c>
      <c r="B4" s="68"/>
      <c r="C4" s="68"/>
      <c r="D4" s="9"/>
      <c r="E4" s="9"/>
      <c r="F4" s="9"/>
      <c r="G4" s="9"/>
      <c r="H4" s="9"/>
      <c r="I4" s="9"/>
      <c r="J4" s="9"/>
      <c r="K4" s="9"/>
      <c r="L4" s="9"/>
      <c r="M4" s="90"/>
    </row>
    <row r="5" ht="19.5" customHeight="1" spans="1:13">
      <c r="A5" s="69" t="s">
        <v>778</v>
      </c>
      <c r="B5" s="12" t="s">
        <v>235</v>
      </c>
      <c r="C5" s="13"/>
      <c r="D5" s="70"/>
      <c r="E5" s="71" t="s">
        <v>779</v>
      </c>
      <c r="F5" s="72"/>
      <c r="G5" s="72"/>
      <c r="H5" s="72"/>
      <c r="I5" s="72"/>
      <c r="J5" s="72"/>
      <c r="K5" s="72"/>
      <c r="L5" s="72"/>
      <c r="M5" s="14"/>
    </row>
    <row r="6" ht="40.5" customHeight="1" spans="1:13">
      <c r="A6" s="73"/>
      <c r="B6" s="74" t="s">
        <v>30</v>
      </c>
      <c r="C6" s="11" t="s">
        <v>34</v>
      </c>
      <c r="D6" s="75" t="s">
        <v>780</v>
      </c>
      <c r="E6" s="76" t="s">
        <v>781</v>
      </c>
      <c r="F6" s="77" t="s">
        <v>782</v>
      </c>
      <c r="G6" s="77" t="s">
        <v>783</v>
      </c>
      <c r="H6" s="77" t="s">
        <v>784</v>
      </c>
      <c r="I6" s="77" t="s">
        <v>785</v>
      </c>
      <c r="J6" s="77" t="s">
        <v>786</v>
      </c>
      <c r="K6" s="77" t="s">
        <v>787</v>
      </c>
      <c r="L6" s="77" t="s">
        <v>788</v>
      </c>
      <c r="M6" s="77" t="s">
        <v>789</v>
      </c>
    </row>
    <row r="7" ht="19.5" customHeight="1" spans="1:13">
      <c r="A7" s="50">
        <v>1</v>
      </c>
      <c r="B7" s="50">
        <v>2</v>
      </c>
      <c r="C7" s="78">
        <v>3</v>
      </c>
      <c r="D7" s="79">
        <v>4</v>
      </c>
      <c r="E7" s="80">
        <v>5</v>
      </c>
      <c r="F7" s="81">
        <v>6</v>
      </c>
      <c r="G7" s="82">
        <v>7</v>
      </c>
      <c r="H7" s="82">
        <v>8</v>
      </c>
      <c r="I7" s="82">
        <v>9</v>
      </c>
      <c r="J7" s="82">
        <v>10</v>
      </c>
      <c r="K7" s="82">
        <v>11</v>
      </c>
      <c r="L7" s="82">
        <v>12</v>
      </c>
      <c r="M7" s="82">
        <v>13</v>
      </c>
    </row>
    <row r="8" ht="19.5" customHeight="1" spans="1:13">
      <c r="A8" s="51"/>
      <c r="B8" s="83"/>
      <c r="C8" s="83"/>
      <c r="D8" s="84"/>
      <c r="E8" s="85"/>
      <c r="F8" s="86"/>
      <c r="G8" s="86"/>
      <c r="H8" s="86"/>
      <c r="I8" s="86"/>
      <c r="J8" s="86"/>
      <c r="K8" s="86"/>
      <c r="L8" s="86"/>
      <c r="M8" s="86"/>
    </row>
    <row r="9" ht="19.5" customHeight="1" spans="1:13">
      <c r="A9" s="51"/>
      <c r="B9" s="83"/>
      <c r="C9" s="83"/>
      <c r="D9" s="84"/>
      <c r="E9" s="87"/>
      <c r="F9" s="87"/>
      <c r="G9" s="87"/>
      <c r="H9" s="87"/>
      <c r="I9" s="87"/>
      <c r="J9" s="87"/>
      <c r="K9" s="87"/>
      <c r="L9" s="87"/>
      <c r="M9" s="24"/>
    </row>
    <row r="10" ht="19.5" customHeight="1" spans="1:13">
      <c r="A10" s="40" t="s">
        <v>30</v>
      </c>
      <c r="B10" s="83"/>
      <c r="C10" s="83"/>
      <c r="D10" s="84"/>
      <c r="E10" s="85"/>
      <c r="F10" s="86"/>
      <c r="G10" s="86"/>
      <c r="H10" s="86"/>
      <c r="I10" s="86"/>
      <c r="J10" s="86"/>
      <c r="K10" s="86"/>
      <c r="L10" s="86"/>
      <c r="M10" s="86"/>
    </row>
    <row r="11" ht="17.25" customHeight="1" spans="1:13">
      <c r="A11" s="31" t="s">
        <v>790</v>
      </c>
      <c r="B11" s="31"/>
      <c r="C11" s="31"/>
      <c r="D11" s="6"/>
      <c r="E11" s="6"/>
      <c r="F11" s="6"/>
      <c r="G11" s="6"/>
      <c r="H11" s="6"/>
      <c r="I11" s="6"/>
      <c r="J11" s="6"/>
      <c r="K11" s="6"/>
      <c r="L11" s="6"/>
      <c r="M11" s="31"/>
    </row>
  </sheetData>
  <mergeCells count="7">
    <mergeCell ref="A2:M2"/>
    <mergeCell ref="A3:M3"/>
    <mergeCell ref="A4:M4"/>
    <mergeCell ref="B5:D5"/>
    <mergeCell ref="E5:M5"/>
    <mergeCell ref="A11:M11"/>
    <mergeCell ref="A5:A6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8"/>
  <sheetViews>
    <sheetView showZeros="0" workbookViewId="0">
      <selection activeCell="A1" sqref="A1"/>
    </sheetView>
  </sheetViews>
  <sheetFormatPr defaultColWidth="9.14285714285714" defaultRowHeight="12" customHeight="1" outlineLevelRow="7"/>
  <cols>
    <col min="1" max="10" width="13.9142857142857" customWidth="1"/>
  </cols>
  <sheetData>
    <row r="1" customHeight="1" spans="10:10">
      <c r="J1" s="63" t="s">
        <v>791</v>
      </c>
    </row>
    <row r="2" ht="28.5" customHeight="1" spans="1:10">
      <c r="A2" s="55" t="str">
        <f>"2026"&amp;"年县对下转移支付绩效目标表"</f>
        <v>2026年县对下转移支付绩效目标表</v>
      </c>
      <c r="B2" s="5"/>
      <c r="C2" s="5"/>
      <c r="D2" s="5"/>
      <c r="E2" s="5"/>
      <c r="F2" s="56"/>
      <c r="G2" s="5"/>
      <c r="H2" s="56"/>
      <c r="I2" s="56"/>
      <c r="J2" s="5"/>
    </row>
    <row r="3" ht="17.25" customHeight="1" spans="1:8">
      <c r="A3" s="6" t="str">
        <f>"单位名称："&amp;"梁河县遮岛镇人民政府"</f>
        <v>单位名称：梁河县遮岛镇人民政府</v>
      </c>
      <c r="B3" s="32"/>
      <c r="C3" s="32"/>
      <c r="D3" s="32"/>
      <c r="E3" s="32"/>
      <c r="F3" s="57"/>
      <c r="G3" s="32"/>
      <c r="H3" s="57"/>
    </row>
    <row r="4" ht="44.25" customHeight="1" spans="1:10">
      <c r="A4" s="36" t="s">
        <v>448</v>
      </c>
      <c r="B4" s="36" t="s">
        <v>449</v>
      </c>
      <c r="C4" s="36" t="s">
        <v>450</v>
      </c>
      <c r="D4" s="36" t="s">
        <v>451</v>
      </c>
      <c r="E4" s="36" t="s">
        <v>452</v>
      </c>
      <c r="F4" s="58" t="s">
        <v>453</v>
      </c>
      <c r="G4" s="36" t="s">
        <v>454</v>
      </c>
      <c r="H4" s="58" t="s">
        <v>455</v>
      </c>
      <c r="I4" s="58" t="s">
        <v>456</v>
      </c>
      <c r="J4" s="36" t="s">
        <v>457</v>
      </c>
    </row>
    <row r="5" ht="14.25" customHeight="1" spans="1:10">
      <c r="A5" s="36">
        <v>1</v>
      </c>
      <c r="B5" s="36">
        <v>2</v>
      </c>
      <c r="C5" s="36">
        <v>3</v>
      </c>
      <c r="D5" s="36">
        <v>4</v>
      </c>
      <c r="E5" s="36">
        <v>5</v>
      </c>
      <c r="F5" s="58">
        <v>6</v>
      </c>
      <c r="G5" s="36">
        <v>7</v>
      </c>
      <c r="H5" s="58">
        <v>8</v>
      </c>
      <c r="I5" s="58">
        <v>9</v>
      </c>
      <c r="J5" s="36">
        <v>10</v>
      </c>
    </row>
    <row r="6" ht="42" customHeight="1" spans="1:10">
      <c r="A6" s="51"/>
      <c r="B6" s="37"/>
      <c r="C6" s="37"/>
      <c r="D6" s="37"/>
      <c r="E6" s="59"/>
      <c r="F6" s="60"/>
      <c r="G6" s="59"/>
      <c r="H6" s="60"/>
      <c r="I6" s="60"/>
      <c r="J6" s="59"/>
    </row>
    <row r="7" ht="42" customHeight="1" spans="1:10">
      <c r="A7" s="51"/>
      <c r="B7" s="22" t="s">
        <v>792</v>
      </c>
      <c r="C7" s="22" t="s">
        <v>792</v>
      </c>
      <c r="D7" s="22" t="s">
        <v>792</v>
      </c>
      <c r="E7" s="51" t="s">
        <v>792</v>
      </c>
      <c r="F7" s="22" t="s">
        <v>792</v>
      </c>
      <c r="G7" s="51" t="s">
        <v>792</v>
      </c>
      <c r="H7" s="22" t="s">
        <v>792</v>
      </c>
      <c r="I7" s="22" t="s">
        <v>792</v>
      </c>
      <c r="J7" s="51" t="s">
        <v>792</v>
      </c>
    </row>
    <row r="8" ht="18.45" customHeight="1" spans="1:10">
      <c r="A8" s="61" t="s">
        <v>790</v>
      </c>
      <c r="B8" s="62"/>
      <c r="C8" s="62"/>
      <c r="D8" s="62"/>
      <c r="E8" s="61"/>
      <c r="F8" s="62"/>
      <c r="G8" s="61"/>
      <c r="H8" s="62"/>
      <c r="I8" s="62"/>
      <c r="J8" s="61"/>
    </row>
  </sheetData>
  <mergeCells count="3">
    <mergeCell ref="A2:J2"/>
    <mergeCell ref="A3:H3"/>
    <mergeCell ref="A8:J8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10"/>
  <sheetViews>
    <sheetView showZeros="0" workbookViewId="0">
      <selection activeCell="A2" sqref="A2:K2"/>
    </sheetView>
  </sheetViews>
  <sheetFormatPr defaultColWidth="9.14285714285714" defaultRowHeight="14.25" customHeight="1"/>
  <cols>
    <col min="1" max="1" width="10.2857142857143" customWidth="1"/>
    <col min="2" max="3" width="23.847619047619" customWidth="1"/>
    <col min="4" max="4" width="11.1428571428571" customWidth="1"/>
    <col min="5" max="5" width="17.7142857142857" customWidth="1"/>
    <col min="6" max="6" width="9.84761904761905" customWidth="1"/>
    <col min="7" max="7" width="17.7142857142857" customWidth="1"/>
    <col min="8" max="11" width="15.4190476190476" customWidth="1"/>
  </cols>
  <sheetData>
    <row r="1" ht="13.5" customHeight="1" spans="1:11">
      <c r="A1" s="1"/>
      <c r="B1" s="1"/>
      <c r="C1" s="1"/>
      <c r="D1" s="2"/>
      <c r="E1" s="2"/>
      <c r="F1" s="2"/>
      <c r="G1" s="2"/>
      <c r="H1" s="3"/>
      <c r="I1" s="3"/>
      <c r="J1" s="3"/>
      <c r="K1" s="4" t="s">
        <v>793</v>
      </c>
    </row>
    <row r="2" ht="27.75" customHeight="1" spans="1:11">
      <c r="A2" s="45" t="str">
        <f>"2026"&amp;"年上级转移支付补助项目支出预算表"</f>
        <v>2026年上级转移支付补助项目支出预算表</v>
      </c>
      <c r="B2" s="45"/>
      <c r="C2" s="45"/>
      <c r="D2" s="45"/>
      <c r="E2" s="45"/>
      <c r="F2" s="45"/>
      <c r="G2" s="45"/>
      <c r="H2" s="45"/>
      <c r="I2" s="45"/>
      <c r="J2" s="45"/>
      <c r="K2" s="45"/>
    </row>
    <row r="3" ht="13.5" customHeight="1" spans="1:11">
      <c r="A3" s="46" t="str">
        <f>"单位名称："&amp;"梁河县遮岛镇人民政府"</f>
        <v>单位名称：梁河县遮岛镇人民政府</v>
      </c>
      <c r="B3" s="47"/>
      <c r="C3" s="47"/>
      <c r="D3" s="47"/>
      <c r="E3" s="47"/>
      <c r="F3" s="47"/>
      <c r="G3" s="47"/>
      <c r="H3" s="48"/>
      <c r="I3" s="48"/>
      <c r="J3" s="48"/>
      <c r="K3" s="54" t="s">
        <v>27</v>
      </c>
    </row>
    <row r="4" ht="21.75" customHeight="1" spans="1:11">
      <c r="A4" s="49" t="s">
        <v>388</v>
      </c>
      <c r="B4" s="49" t="s">
        <v>230</v>
      </c>
      <c r="C4" s="49" t="s">
        <v>389</v>
      </c>
      <c r="D4" s="36" t="s">
        <v>231</v>
      </c>
      <c r="E4" s="36" t="s">
        <v>232</v>
      </c>
      <c r="F4" s="36" t="s">
        <v>390</v>
      </c>
      <c r="G4" s="36" t="s">
        <v>391</v>
      </c>
      <c r="H4" s="50" t="s">
        <v>30</v>
      </c>
      <c r="I4" s="50" t="s">
        <v>794</v>
      </c>
      <c r="J4" s="50"/>
      <c r="K4" s="50"/>
    </row>
    <row r="5" ht="21.75" customHeight="1" spans="1:11">
      <c r="A5" s="49"/>
      <c r="B5" s="49"/>
      <c r="C5" s="49"/>
      <c r="D5" s="36"/>
      <c r="E5" s="36"/>
      <c r="F5" s="36"/>
      <c r="G5" s="36"/>
      <c r="H5" s="50"/>
      <c r="I5" s="36" t="s">
        <v>34</v>
      </c>
      <c r="J5" s="36" t="s">
        <v>35</v>
      </c>
      <c r="K5" s="36" t="s">
        <v>36</v>
      </c>
    </row>
    <row r="6" ht="40.5" customHeight="1" spans="1:11">
      <c r="A6" s="49"/>
      <c r="B6" s="49"/>
      <c r="C6" s="49"/>
      <c r="D6" s="36"/>
      <c r="E6" s="36"/>
      <c r="F6" s="36"/>
      <c r="G6" s="36"/>
      <c r="H6" s="50"/>
      <c r="I6" s="36" t="s">
        <v>33</v>
      </c>
      <c r="J6" s="36"/>
      <c r="K6" s="36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0">
        <v>10</v>
      </c>
      <c r="K7" s="20">
        <v>11</v>
      </c>
    </row>
    <row r="8" ht="52.5" customHeight="1" spans="1:11">
      <c r="A8" s="51"/>
      <c r="B8" s="22"/>
      <c r="C8" s="51"/>
      <c r="D8" s="51"/>
      <c r="E8" s="51"/>
      <c r="F8" s="51"/>
      <c r="G8" s="51"/>
      <c r="H8" s="23"/>
      <c r="I8" s="23"/>
      <c r="J8" s="23"/>
      <c r="K8" s="38"/>
    </row>
    <row r="9" ht="52.5" customHeight="1" spans="1:11">
      <c r="A9" s="22"/>
      <c r="B9" s="22"/>
      <c r="C9" s="22"/>
      <c r="D9" s="22"/>
      <c r="E9" s="22"/>
      <c r="F9" s="22"/>
      <c r="G9" s="22"/>
      <c r="H9" s="23"/>
      <c r="I9" s="23"/>
      <c r="J9" s="23"/>
      <c r="K9" s="42"/>
    </row>
    <row r="10" ht="30" customHeight="1" spans="1:11">
      <c r="A10" s="52" t="s">
        <v>733</v>
      </c>
      <c r="B10" s="53"/>
      <c r="C10" s="53"/>
      <c r="D10" s="53"/>
      <c r="E10" s="53"/>
      <c r="F10" s="53"/>
      <c r="G10" s="53"/>
      <c r="H10" s="23"/>
      <c r="I10" s="23"/>
      <c r="J10" s="23"/>
      <c r="K10" s="42"/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9"/>
  <sheetViews>
    <sheetView showZeros="0" workbookViewId="0">
      <selection activeCell="A1" sqref="A1"/>
    </sheetView>
  </sheetViews>
  <sheetFormatPr defaultColWidth="9.14285714285714" defaultRowHeight="12" customHeight="1" outlineLevelCol="7"/>
  <cols>
    <col min="1" max="8" width="14.2" customWidth="1"/>
  </cols>
  <sheetData>
    <row r="1" ht="14.25" customHeight="1" spans="8:8">
      <c r="H1" s="29" t="s">
        <v>795</v>
      </c>
    </row>
    <row r="2" ht="28.5" customHeight="1" spans="1:8">
      <c r="A2" s="30" t="str">
        <f>"2026"&amp;"年新增资产配置表"</f>
        <v>2026年新增资产配置表</v>
      </c>
      <c r="B2" s="5"/>
      <c r="C2" s="5"/>
      <c r="D2" s="5"/>
      <c r="E2" s="5"/>
      <c r="F2" s="5"/>
      <c r="G2" s="5"/>
      <c r="H2" s="5"/>
    </row>
    <row r="3" ht="13.5" customHeight="1" spans="1:3">
      <c r="A3" s="31" t="str">
        <f>"单位名称："&amp;"梁河县遮岛镇人民政府"</f>
        <v>单位名称：梁河县遮岛镇人民政府</v>
      </c>
      <c r="B3" s="7"/>
      <c r="C3" s="32"/>
    </row>
    <row r="4" ht="18" customHeight="1" spans="1:8">
      <c r="A4" s="11" t="s">
        <v>228</v>
      </c>
      <c r="B4" s="11" t="s">
        <v>796</v>
      </c>
      <c r="C4" s="11" t="s">
        <v>797</v>
      </c>
      <c r="D4" s="11" t="s">
        <v>798</v>
      </c>
      <c r="E4" s="11" t="s">
        <v>799</v>
      </c>
      <c r="F4" s="33" t="s">
        <v>800</v>
      </c>
      <c r="G4" s="34"/>
      <c r="H4" s="35"/>
    </row>
    <row r="5" ht="18" customHeight="1" spans="1:8">
      <c r="A5" s="18"/>
      <c r="B5" s="18"/>
      <c r="C5" s="18"/>
      <c r="D5" s="18"/>
      <c r="E5" s="18"/>
      <c r="F5" s="36" t="s">
        <v>740</v>
      </c>
      <c r="G5" s="36" t="s">
        <v>801</v>
      </c>
      <c r="H5" s="36" t="s">
        <v>802</v>
      </c>
    </row>
    <row r="6" ht="21" customHeight="1" spans="1:8">
      <c r="A6" s="36">
        <v>1</v>
      </c>
      <c r="B6" s="36">
        <v>2</v>
      </c>
      <c r="C6" s="36">
        <v>3</v>
      </c>
      <c r="D6" s="36">
        <v>4</v>
      </c>
      <c r="E6" s="36">
        <v>5</v>
      </c>
      <c r="F6" s="36">
        <v>6</v>
      </c>
      <c r="G6" s="36">
        <v>7</v>
      </c>
      <c r="H6" s="36">
        <v>8</v>
      </c>
    </row>
    <row r="7" ht="33" customHeight="1" spans="1:8">
      <c r="A7" s="37"/>
      <c r="B7" s="37"/>
      <c r="C7" s="37"/>
      <c r="D7" s="37"/>
      <c r="E7" s="37"/>
      <c r="F7" s="38"/>
      <c r="G7" s="39"/>
      <c r="H7" s="39"/>
    </row>
    <row r="8" ht="24" customHeight="1" spans="1:8">
      <c r="A8" s="40" t="s">
        <v>30</v>
      </c>
      <c r="B8" s="41"/>
      <c r="C8" s="41"/>
      <c r="D8" s="41"/>
      <c r="E8" s="41"/>
      <c r="F8" s="42"/>
      <c r="G8" s="43"/>
      <c r="H8" s="43"/>
    </row>
    <row r="9" customHeight="1" spans="1:8">
      <c r="A9" s="44" t="s">
        <v>803</v>
      </c>
      <c r="B9" s="44"/>
      <c r="C9" s="44"/>
      <c r="D9" s="44"/>
      <c r="E9" s="44"/>
      <c r="F9" s="44"/>
      <c r="G9" s="44"/>
      <c r="H9" s="44"/>
    </row>
  </sheetData>
  <mergeCells count="9">
    <mergeCell ref="A2:H2"/>
    <mergeCell ref="A3:C3"/>
    <mergeCell ref="F4:H4"/>
    <mergeCell ref="A9:H9"/>
    <mergeCell ref="A4:A5"/>
    <mergeCell ref="B4:B5"/>
    <mergeCell ref="C4:C5"/>
    <mergeCell ref="D4:D5"/>
    <mergeCell ref="E4:E5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37"/>
  <sheetViews>
    <sheetView showZeros="0" topLeftCell="A2" workbookViewId="0">
      <selection activeCell="A2" sqref="A2:G2"/>
    </sheetView>
  </sheetViews>
  <sheetFormatPr defaultColWidth="9.14285714285714" defaultRowHeight="14.25" customHeight="1" outlineLevelCol="6"/>
  <cols>
    <col min="1" max="4" width="20.047619047619" customWidth="1"/>
    <col min="5" max="7" width="21.047619047619" customWidth="1"/>
  </cols>
  <sheetData>
    <row r="1" ht="13.5" customHeight="1" spans="1:7">
      <c r="A1" s="1"/>
      <c r="B1" s="1"/>
      <c r="C1" s="1"/>
      <c r="D1" s="2"/>
      <c r="E1" s="3"/>
      <c r="F1" s="3"/>
      <c r="G1" s="4" t="s">
        <v>804</v>
      </c>
    </row>
    <row r="2" ht="27.75" customHeight="1" spans="1:7">
      <c r="A2" s="5" t="str">
        <f>"2026"&amp;"年部门项目支出中期规划预算表"</f>
        <v>2026年部门项目支出中期规划预算表</v>
      </c>
      <c r="B2" s="5"/>
      <c r="C2" s="5"/>
      <c r="D2" s="5"/>
      <c r="E2" s="5"/>
      <c r="F2" s="5"/>
      <c r="G2" s="5"/>
    </row>
    <row r="3" ht="13.5" customHeight="1" spans="1:7">
      <c r="A3" s="6" t="str">
        <f>"单位名称："&amp;"梁河县遮岛镇人民政府"</f>
        <v>单位名称：梁河县遮岛镇人民政府</v>
      </c>
      <c r="B3" s="7"/>
      <c r="C3" s="7"/>
      <c r="D3" s="7"/>
      <c r="E3" s="8"/>
      <c r="F3" s="8"/>
      <c r="G3" s="9" t="s">
        <v>27</v>
      </c>
    </row>
    <row r="4" ht="21.75" customHeight="1" spans="1:7">
      <c r="A4" s="10" t="s">
        <v>389</v>
      </c>
      <c r="B4" s="10" t="s">
        <v>388</v>
      </c>
      <c r="C4" s="10" t="s">
        <v>230</v>
      </c>
      <c r="D4" s="11" t="s">
        <v>805</v>
      </c>
      <c r="E4" s="12" t="s">
        <v>34</v>
      </c>
      <c r="F4" s="13"/>
      <c r="G4" s="14"/>
    </row>
    <row r="5" ht="21.75" customHeight="1" spans="1:7">
      <c r="A5" s="15"/>
      <c r="B5" s="15"/>
      <c r="C5" s="15"/>
      <c r="D5" s="16"/>
      <c r="E5" s="11" t="str">
        <f>"2026"&amp;"年"</f>
        <v>2026年</v>
      </c>
      <c r="F5" s="11" t="str">
        <f>"2026"+1&amp;"年"</f>
        <v>2027年</v>
      </c>
      <c r="G5" s="11" t="str">
        <f>"2026"+2&amp;"年"</f>
        <v>2028年</v>
      </c>
    </row>
    <row r="6" ht="40.5" customHeight="1" spans="1:7">
      <c r="A6" s="17"/>
      <c r="B6" s="17"/>
      <c r="C6" s="17"/>
      <c r="D6" s="18"/>
      <c r="E6" s="18" t="s">
        <v>33</v>
      </c>
      <c r="F6" s="18" t="s">
        <v>33</v>
      </c>
      <c r="G6" s="18" t="s">
        <v>33</v>
      </c>
    </row>
    <row r="7" ht="15" customHeight="1" spans="1:7">
      <c r="A7" s="19">
        <v>1</v>
      </c>
      <c r="B7" s="19">
        <v>2</v>
      </c>
      <c r="C7" s="19">
        <v>3</v>
      </c>
      <c r="D7" s="20">
        <v>4</v>
      </c>
      <c r="E7" s="19">
        <v>5</v>
      </c>
      <c r="F7" s="19">
        <v>6</v>
      </c>
      <c r="G7" s="19">
        <v>7</v>
      </c>
    </row>
    <row r="8" ht="52.5" customHeight="1" spans="1:7">
      <c r="A8" s="21" t="s">
        <v>46</v>
      </c>
      <c r="B8" s="22"/>
      <c r="C8" s="22"/>
      <c r="D8" s="22"/>
      <c r="E8" s="23">
        <v>5767625.5</v>
      </c>
      <c r="F8" s="23">
        <v>43490</v>
      </c>
      <c r="G8" s="23">
        <v>43490</v>
      </c>
    </row>
    <row r="9" ht="52.5" customHeight="1" spans="1:7">
      <c r="A9" s="24"/>
      <c r="B9" s="22" t="s">
        <v>806</v>
      </c>
      <c r="C9" s="22" t="s">
        <v>372</v>
      </c>
      <c r="D9" s="22" t="s">
        <v>807</v>
      </c>
      <c r="E9" s="23">
        <v>202800</v>
      </c>
      <c r="F9" s="23"/>
      <c r="G9" s="23"/>
    </row>
    <row r="10" ht="52.5" customHeight="1" spans="1:7">
      <c r="A10" s="25"/>
      <c r="B10" s="22" t="s">
        <v>806</v>
      </c>
      <c r="C10" s="22" t="s">
        <v>374</v>
      </c>
      <c r="D10" s="22" t="s">
        <v>807</v>
      </c>
      <c r="E10" s="23">
        <v>79200</v>
      </c>
      <c r="F10" s="23"/>
      <c r="G10" s="23"/>
    </row>
    <row r="11" ht="52.5" customHeight="1" spans="1:7">
      <c r="A11" s="25"/>
      <c r="B11" s="22" t="s">
        <v>806</v>
      </c>
      <c r="C11" s="22" t="s">
        <v>378</v>
      </c>
      <c r="D11" s="22" t="s">
        <v>807</v>
      </c>
      <c r="E11" s="23">
        <v>95100</v>
      </c>
      <c r="F11" s="23"/>
      <c r="G11" s="23"/>
    </row>
    <row r="12" ht="52.5" customHeight="1" spans="1:7">
      <c r="A12" s="25"/>
      <c r="B12" s="22" t="s">
        <v>806</v>
      </c>
      <c r="C12" s="22" t="s">
        <v>380</v>
      </c>
      <c r="D12" s="22" t="s">
        <v>807</v>
      </c>
      <c r="E12" s="23">
        <v>156000</v>
      </c>
      <c r="F12" s="23"/>
      <c r="G12" s="23"/>
    </row>
    <row r="13" ht="52.5" customHeight="1" spans="1:7">
      <c r="A13" s="25"/>
      <c r="B13" s="22" t="s">
        <v>806</v>
      </c>
      <c r="C13" s="22" t="s">
        <v>382</v>
      </c>
      <c r="D13" s="22" t="s">
        <v>807</v>
      </c>
      <c r="E13" s="23">
        <v>492000</v>
      </c>
      <c r="F13" s="23"/>
      <c r="G13" s="23"/>
    </row>
    <row r="14" ht="52.5" customHeight="1" spans="1:7">
      <c r="A14" s="25"/>
      <c r="B14" s="22" t="s">
        <v>806</v>
      </c>
      <c r="C14" s="22" t="s">
        <v>384</v>
      </c>
      <c r="D14" s="22" t="s">
        <v>807</v>
      </c>
      <c r="E14" s="23">
        <v>1797120</v>
      </c>
      <c r="F14" s="23"/>
      <c r="G14" s="23"/>
    </row>
    <row r="15" ht="52.5" customHeight="1" spans="1:7">
      <c r="A15" s="25"/>
      <c r="B15" s="22" t="s">
        <v>806</v>
      </c>
      <c r="C15" s="22" t="s">
        <v>386</v>
      </c>
      <c r="D15" s="22" t="s">
        <v>807</v>
      </c>
      <c r="E15" s="23">
        <v>499800</v>
      </c>
      <c r="F15" s="23"/>
      <c r="G15" s="23"/>
    </row>
    <row r="16" ht="52.5" customHeight="1" spans="1:7">
      <c r="A16" s="25"/>
      <c r="B16" s="22" t="s">
        <v>808</v>
      </c>
      <c r="C16" s="22" t="s">
        <v>437</v>
      </c>
      <c r="D16" s="22" t="s">
        <v>807</v>
      </c>
      <c r="E16" s="23">
        <v>10000</v>
      </c>
      <c r="F16" s="23"/>
      <c r="G16" s="23"/>
    </row>
    <row r="17" ht="52.5" customHeight="1" spans="1:7">
      <c r="A17" s="25"/>
      <c r="B17" s="22" t="s">
        <v>808</v>
      </c>
      <c r="C17" s="22" t="s">
        <v>425</v>
      </c>
      <c r="D17" s="22" t="s">
        <v>807</v>
      </c>
      <c r="E17" s="23">
        <v>5000</v>
      </c>
      <c r="F17" s="23"/>
      <c r="G17" s="23"/>
    </row>
    <row r="18" ht="52.5" customHeight="1" spans="1:7">
      <c r="A18" s="25"/>
      <c r="B18" s="22" t="s">
        <v>808</v>
      </c>
      <c r="C18" s="22" t="s">
        <v>433</v>
      </c>
      <c r="D18" s="22" t="s">
        <v>807</v>
      </c>
      <c r="E18" s="23">
        <v>79000</v>
      </c>
      <c r="F18" s="23"/>
      <c r="G18" s="23"/>
    </row>
    <row r="19" ht="52.5" customHeight="1" spans="1:7">
      <c r="A19" s="25"/>
      <c r="B19" s="22" t="s">
        <v>808</v>
      </c>
      <c r="C19" s="22" t="s">
        <v>435</v>
      </c>
      <c r="D19" s="22" t="s">
        <v>807</v>
      </c>
      <c r="E19" s="23">
        <v>60000</v>
      </c>
      <c r="F19" s="23"/>
      <c r="G19" s="23"/>
    </row>
    <row r="20" ht="52.5" customHeight="1" spans="1:7">
      <c r="A20" s="25"/>
      <c r="B20" s="22" t="s">
        <v>808</v>
      </c>
      <c r="C20" s="22" t="s">
        <v>445</v>
      </c>
      <c r="D20" s="22" t="s">
        <v>807</v>
      </c>
      <c r="E20" s="23">
        <v>10000</v>
      </c>
      <c r="F20" s="23"/>
      <c r="G20" s="23"/>
    </row>
    <row r="21" ht="52.5" customHeight="1" spans="1:7">
      <c r="A21" s="25"/>
      <c r="B21" s="22" t="s">
        <v>808</v>
      </c>
      <c r="C21" s="22" t="s">
        <v>427</v>
      </c>
      <c r="D21" s="22" t="s">
        <v>807</v>
      </c>
      <c r="E21" s="23">
        <v>160000</v>
      </c>
      <c r="F21" s="23"/>
      <c r="G21" s="23"/>
    </row>
    <row r="22" ht="52.5" customHeight="1" spans="1:7">
      <c r="A22" s="25"/>
      <c r="B22" s="22" t="s">
        <v>808</v>
      </c>
      <c r="C22" s="22" t="s">
        <v>423</v>
      </c>
      <c r="D22" s="22" t="s">
        <v>807</v>
      </c>
      <c r="E22" s="23">
        <v>50000</v>
      </c>
      <c r="F22" s="23"/>
      <c r="G22" s="23"/>
    </row>
    <row r="23" ht="52.5" customHeight="1" spans="1:7">
      <c r="A23" s="25"/>
      <c r="B23" s="22" t="s">
        <v>808</v>
      </c>
      <c r="C23" s="22" t="s">
        <v>431</v>
      </c>
      <c r="D23" s="22" t="s">
        <v>807</v>
      </c>
      <c r="E23" s="23">
        <v>579500</v>
      </c>
      <c r="F23" s="23"/>
      <c r="G23" s="23"/>
    </row>
    <row r="24" ht="52.5" customHeight="1" spans="1:7">
      <c r="A24" s="25"/>
      <c r="B24" s="22" t="s">
        <v>808</v>
      </c>
      <c r="C24" s="22" t="s">
        <v>413</v>
      </c>
      <c r="D24" s="22" t="s">
        <v>807</v>
      </c>
      <c r="E24" s="23">
        <v>20000</v>
      </c>
      <c r="F24" s="23"/>
      <c r="G24" s="23"/>
    </row>
    <row r="25" ht="52.5" customHeight="1" spans="1:7">
      <c r="A25" s="25"/>
      <c r="B25" s="22" t="s">
        <v>808</v>
      </c>
      <c r="C25" s="22" t="s">
        <v>394</v>
      </c>
      <c r="D25" s="22" t="s">
        <v>807</v>
      </c>
      <c r="E25" s="23">
        <v>90000</v>
      </c>
      <c r="F25" s="23"/>
      <c r="G25" s="23"/>
    </row>
    <row r="26" ht="52.5" customHeight="1" spans="1:7">
      <c r="A26" s="25"/>
      <c r="B26" s="22" t="s">
        <v>808</v>
      </c>
      <c r="C26" s="22" t="s">
        <v>419</v>
      </c>
      <c r="D26" s="22" t="s">
        <v>807</v>
      </c>
      <c r="E26" s="23">
        <v>18842.5</v>
      </c>
      <c r="F26" s="23"/>
      <c r="G26" s="23"/>
    </row>
    <row r="27" ht="52.5" customHeight="1" spans="1:7">
      <c r="A27" s="25"/>
      <c r="B27" s="22" t="s">
        <v>808</v>
      </c>
      <c r="C27" s="22" t="s">
        <v>397</v>
      </c>
      <c r="D27" s="22" t="s">
        <v>807</v>
      </c>
      <c r="E27" s="23">
        <v>78000</v>
      </c>
      <c r="F27" s="23"/>
      <c r="G27" s="23"/>
    </row>
    <row r="28" ht="52.5" customHeight="1" spans="1:7">
      <c r="A28" s="25"/>
      <c r="B28" s="22" t="s">
        <v>809</v>
      </c>
      <c r="C28" s="22" t="s">
        <v>402</v>
      </c>
      <c r="D28" s="22" t="s">
        <v>807</v>
      </c>
      <c r="E28" s="23">
        <v>50000</v>
      </c>
      <c r="F28" s="23"/>
      <c r="G28" s="23"/>
    </row>
    <row r="29" ht="52.5" customHeight="1" spans="1:7">
      <c r="A29" s="25"/>
      <c r="B29" s="22" t="s">
        <v>809</v>
      </c>
      <c r="C29" s="22" t="s">
        <v>407</v>
      </c>
      <c r="D29" s="22" t="s">
        <v>807</v>
      </c>
      <c r="E29" s="23">
        <v>63348</v>
      </c>
      <c r="F29" s="23"/>
      <c r="G29" s="23"/>
    </row>
    <row r="30" ht="52.5" customHeight="1" spans="1:7">
      <c r="A30" s="25"/>
      <c r="B30" s="22" t="s">
        <v>809</v>
      </c>
      <c r="C30" s="22" t="s">
        <v>415</v>
      </c>
      <c r="D30" s="22" t="s">
        <v>807</v>
      </c>
      <c r="E30" s="23">
        <v>600000</v>
      </c>
      <c r="F30" s="23"/>
      <c r="G30" s="23"/>
    </row>
    <row r="31" ht="52.5" customHeight="1" spans="1:7">
      <c r="A31" s="25"/>
      <c r="B31" s="22" t="s">
        <v>809</v>
      </c>
      <c r="C31" s="22" t="s">
        <v>399</v>
      </c>
      <c r="D31" s="22" t="s">
        <v>807</v>
      </c>
      <c r="E31" s="23">
        <v>51800</v>
      </c>
      <c r="F31" s="23"/>
      <c r="G31" s="23"/>
    </row>
    <row r="32" ht="52.5" customHeight="1" spans="1:7">
      <c r="A32" s="25"/>
      <c r="B32" s="22" t="s">
        <v>810</v>
      </c>
      <c r="C32" s="22" t="s">
        <v>439</v>
      </c>
      <c r="D32" s="22" t="s">
        <v>807</v>
      </c>
      <c r="E32" s="23">
        <v>84000</v>
      </c>
      <c r="F32" s="23"/>
      <c r="G32" s="23"/>
    </row>
    <row r="33" ht="52.5" customHeight="1" spans="1:7">
      <c r="A33" s="25"/>
      <c r="B33" s="22" t="s">
        <v>810</v>
      </c>
      <c r="C33" s="22" t="s">
        <v>441</v>
      </c>
      <c r="D33" s="22" t="s">
        <v>807</v>
      </c>
      <c r="E33" s="23">
        <v>277435</v>
      </c>
      <c r="F33" s="23"/>
      <c r="G33" s="23"/>
    </row>
    <row r="34" ht="52.5" customHeight="1" spans="1:7">
      <c r="A34" s="25"/>
      <c r="B34" s="22" t="s">
        <v>810</v>
      </c>
      <c r="C34" s="22" t="s">
        <v>411</v>
      </c>
      <c r="D34" s="22" t="s">
        <v>807</v>
      </c>
      <c r="E34" s="23">
        <v>43100</v>
      </c>
      <c r="F34" s="23">
        <v>43490</v>
      </c>
      <c r="G34" s="23">
        <v>43490</v>
      </c>
    </row>
    <row r="35" ht="52.5" customHeight="1" spans="1:7">
      <c r="A35" s="25"/>
      <c r="B35" s="22" t="s">
        <v>810</v>
      </c>
      <c r="C35" s="22" t="s">
        <v>417</v>
      </c>
      <c r="D35" s="22" t="s">
        <v>807</v>
      </c>
      <c r="E35" s="23">
        <v>90000</v>
      </c>
      <c r="F35" s="23"/>
      <c r="G35" s="23"/>
    </row>
    <row r="36" ht="52.5" customHeight="1" spans="1:7">
      <c r="A36" s="25"/>
      <c r="B36" s="22" t="s">
        <v>810</v>
      </c>
      <c r="C36" s="22" t="s">
        <v>409</v>
      </c>
      <c r="D36" s="22" t="s">
        <v>807</v>
      </c>
      <c r="E36" s="23">
        <v>25580</v>
      </c>
      <c r="F36" s="23"/>
      <c r="G36" s="23"/>
    </row>
    <row r="37" ht="30" customHeight="1" spans="1:7">
      <c r="A37" s="26" t="s">
        <v>30</v>
      </c>
      <c r="B37" s="27" t="s">
        <v>792</v>
      </c>
      <c r="C37" s="27"/>
      <c r="D37" s="28"/>
      <c r="E37" s="23">
        <v>5767625.5</v>
      </c>
      <c r="F37" s="23">
        <v>43490</v>
      </c>
      <c r="G37" s="23">
        <v>43490</v>
      </c>
    </row>
  </sheetData>
  <mergeCells count="11">
    <mergeCell ref="A2:G2"/>
    <mergeCell ref="A3:D3"/>
    <mergeCell ref="E4:G4"/>
    <mergeCell ref="A37:D37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S9"/>
  <sheetViews>
    <sheetView showZeros="0" workbookViewId="0">
      <selection activeCell="A2" sqref="A2:S2"/>
    </sheetView>
  </sheetViews>
  <sheetFormatPr defaultColWidth="9.14285714285714" defaultRowHeight="12" customHeight="1"/>
  <cols>
    <col min="1" max="1" width="7.62857142857143" customWidth="1"/>
    <col min="2" max="2" width="11.2" customWidth="1"/>
    <col min="3" max="4" width="13.4761904761905" customWidth="1"/>
    <col min="5" max="5" width="13.2" customWidth="1"/>
    <col min="6" max="6" width="8.47619047619048" customWidth="1"/>
    <col min="7" max="7" width="5.34285714285714" customWidth="1"/>
    <col min="8" max="8" width="8.47619047619048" customWidth="1"/>
    <col min="9" max="12" width="11.9142857142857" customWidth="1"/>
    <col min="13" max="13" width="9.2" customWidth="1"/>
    <col min="14" max="14" width="11.9142857142857" customWidth="1"/>
    <col min="15" max="15" width="4.47619047619048" customWidth="1"/>
    <col min="16" max="19" width="4.91428571428571" customWidth="1"/>
  </cols>
  <sheetData>
    <row r="1" ht="16.5" customHeight="1" spans="1:17">
      <c r="A1" s="190"/>
      <c r="B1" s="1"/>
      <c r="C1" s="1"/>
      <c r="D1" s="1"/>
      <c r="E1" s="1"/>
      <c r="F1" s="1"/>
      <c r="G1" s="1"/>
      <c r="H1" s="1"/>
      <c r="I1" s="91"/>
      <c r="J1" s="1"/>
      <c r="K1" s="1"/>
      <c r="L1" s="1"/>
      <c r="M1" s="1"/>
      <c r="N1" s="1"/>
      <c r="O1" s="1"/>
      <c r="P1" s="96" t="s">
        <v>26</v>
      </c>
      <c r="Q1" s="96" t="s">
        <v>26</v>
      </c>
    </row>
    <row r="2" ht="36.75" customHeight="1" spans="1:19">
      <c r="A2" s="45" t="str">
        <f>"2026"&amp;"年部门收入预算表"</f>
        <v>2026年部门收入预算表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</row>
    <row r="3" ht="18" customHeight="1" spans="1:17">
      <c r="A3" s="47" t="str">
        <f>"单位名称："&amp;"梁河县遮岛镇人民政府"</f>
        <v>单位名称：梁河县遮岛镇人民政府</v>
      </c>
      <c r="B3" s="47"/>
      <c r="C3" s="175"/>
      <c r="D3" s="175"/>
      <c r="E3" s="175"/>
      <c r="F3" s="175"/>
      <c r="G3" s="175"/>
      <c r="H3" s="175"/>
      <c r="I3" s="175"/>
      <c r="J3" s="175"/>
      <c r="K3" s="175"/>
      <c r="L3" s="175"/>
      <c r="M3" s="175"/>
      <c r="N3" s="175"/>
      <c r="O3" s="175"/>
      <c r="P3" s="96" t="s">
        <v>27</v>
      </c>
      <c r="Q3" s="96"/>
    </row>
    <row r="4" ht="21" customHeight="1" spans="1:19">
      <c r="A4" s="11" t="s">
        <v>28</v>
      </c>
      <c r="B4" s="11" t="s">
        <v>29</v>
      </c>
      <c r="C4" s="11" t="s">
        <v>30</v>
      </c>
      <c r="D4" s="33" t="s">
        <v>31</v>
      </c>
      <c r="E4" s="34"/>
      <c r="F4" s="34"/>
      <c r="G4" s="34"/>
      <c r="H4" s="34"/>
      <c r="I4" s="13"/>
      <c r="J4" s="34"/>
      <c r="K4" s="34"/>
      <c r="L4" s="34"/>
      <c r="M4" s="34"/>
      <c r="N4" s="35"/>
      <c r="O4" s="33" t="s">
        <v>32</v>
      </c>
      <c r="P4" s="34"/>
      <c r="Q4" s="34"/>
      <c r="R4" s="34"/>
      <c r="S4" s="35"/>
    </row>
    <row r="5" ht="41.25" customHeight="1" spans="1:19">
      <c r="A5" s="16"/>
      <c r="B5" s="16"/>
      <c r="C5" s="16"/>
      <c r="D5" s="16" t="s">
        <v>33</v>
      </c>
      <c r="E5" s="16" t="s">
        <v>34</v>
      </c>
      <c r="F5" s="16" t="s">
        <v>35</v>
      </c>
      <c r="G5" s="16" t="s">
        <v>36</v>
      </c>
      <c r="H5" s="11" t="s">
        <v>37</v>
      </c>
      <c r="I5" s="193" t="s">
        <v>38</v>
      </c>
      <c r="J5" s="193"/>
      <c r="K5" s="193"/>
      <c r="L5" s="193"/>
      <c r="M5" s="193"/>
      <c r="N5" s="193"/>
      <c r="O5" s="11" t="s">
        <v>33</v>
      </c>
      <c r="P5" s="11" t="s">
        <v>34</v>
      </c>
      <c r="Q5" s="11" t="s">
        <v>35</v>
      </c>
      <c r="R5" s="11" t="s">
        <v>36</v>
      </c>
      <c r="S5" s="11" t="s">
        <v>39</v>
      </c>
    </row>
    <row r="6" ht="43.5" customHeight="1" spans="1:19">
      <c r="A6" s="73"/>
      <c r="B6" s="73"/>
      <c r="C6" s="73"/>
      <c r="D6" s="74"/>
      <c r="E6" s="74"/>
      <c r="F6" s="74"/>
      <c r="G6" s="73"/>
      <c r="H6" s="73"/>
      <c r="I6" s="50" t="s">
        <v>33</v>
      </c>
      <c r="J6" s="49" t="s">
        <v>40</v>
      </c>
      <c r="K6" s="49" t="s">
        <v>41</v>
      </c>
      <c r="L6" s="10" t="s">
        <v>42</v>
      </c>
      <c r="M6" s="10" t="s">
        <v>43</v>
      </c>
      <c r="N6" s="10" t="s">
        <v>44</v>
      </c>
      <c r="O6" s="74"/>
      <c r="P6" s="74"/>
      <c r="Q6" s="74"/>
      <c r="R6" s="74"/>
      <c r="S6" s="74"/>
    </row>
    <row r="7" ht="21" customHeight="1" spans="1:19">
      <c r="A7" s="50">
        <v>1</v>
      </c>
      <c r="B7" s="50">
        <v>2</v>
      </c>
      <c r="C7" s="50">
        <v>3</v>
      </c>
      <c r="D7" s="50">
        <v>4</v>
      </c>
      <c r="E7" s="50">
        <v>5</v>
      </c>
      <c r="F7" s="50">
        <v>6</v>
      </c>
      <c r="G7" s="50">
        <v>7</v>
      </c>
      <c r="H7" s="50">
        <v>8</v>
      </c>
      <c r="I7" s="50">
        <v>9</v>
      </c>
      <c r="J7" s="50">
        <v>10</v>
      </c>
      <c r="K7" s="50">
        <v>11</v>
      </c>
      <c r="L7" s="50">
        <v>12</v>
      </c>
      <c r="M7" s="50">
        <v>13</v>
      </c>
      <c r="N7" s="50">
        <v>14</v>
      </c>
      <c r="O7" s="50">
        <v>15</v>
      </c>
      <c r="P7" s="50">
        <v>16</v>
      </c>
      <c r="Q7" s="50">
        <v>17</v>
      </c>
      <c r="R7" s="50">
        <v>18</v>
      </c>
      <c r="S7" s="58">
        <v>19</v>
      </c>
    </row>
    <row r="8" ht="52.5" customHeight="1" spans="1:19">
      <c r="A8" s="191" t="s">
        <v>45</v>
      </c>
      <c r="B8" s="191" t="s">
        <v>46</v>
      </c>
      <c r="C8" s="23">
        <v>20042937.14</v>
      </c>
      <c r="D8" s="23">
        <v>20042937.14</v>
      </c>
      <c r="E8" s="23">
        <v>19900545.46</v>
      </c>
      <c r="F8" s="23"/>
      <c r="G8" s="23"/>
      <c r="H8" s="23"/>
      <c r="I8" s="23">
        <v>142391.68</v>
      </c>
      <c r="J8" s="23"/>
      <c r="K8" s="23"/>
      <c r="L8" s="23"/>
      <c r="M8" s="23"/>
      <c r="N8" s="23">
        <v>142391.68</v>
      </c>
      <c r="O8" s="23"/>
      <c r="P8" s="23"/>
      <c r="Q8" s="23"/>
      <c r="R8" s="23"/>
      <c r="S8" s="23"/>
    </row>
    <row r="9" ht="30" customHeight="1" spans="1:19">
      <c r="A9" s="12" t="s">
        <v>30</v>
      </c>
      <c r="B9" s="192"/>
      <c r="C9" s="181">
        <v>20042937.14</v>
      </c>
      <c r="D9" s="181">
        <v>20042937.14</v>
      </c>
      <c r="E9" s="181">
        <v>19900545.46</v>
      </c>
      <c r="F9" s="181"/>
      <c r="G9" s="181"/>
      <c r="H9" s="181"/>
      <c r="I9" s="181">
        <v>142391.68</v>
      </c>
      <c r="J9" s="181"/>
      <c r="K9" s="181"/>
      <c r="L9" s="181"/>
      <c r="M9" s="181"/>
      <c r="N9" s="181">
        <v>142391.68</v>
      </c>
      <c r="O9" s="181"/>
      <c r="P9" s="181"/>
      <c r="Q9" s="181"/>
      <c r="R9" s="181"/>
      <c r="S9" s="181"/>
    </row>
  </sheetData>
  <mergeCells count="21">
    <mergeCell ref="P1:S1"/>
    <mergeCell ref="A2:S2"/>
    <mergeCell ref="A3:G3"/>
    <mergeCell ref="P3:S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76"/>
  <sheetViews>
    <sheetView showZeros="0" workbookViewId="0">
      <selection activeCell="A1" sqref="A1"/>
    </sheetView>
  </sheetViews>
  <sheetFormatPr defaultColWidth="8.84761904761905" defaultRowHeight="15" customHeight="1"/>
  <cols>
    <col min="1" max="1" width="9.62857142857143" customWidth="1"/>
    <col min="2" max="2" width="9.47619047619048" customWidth="1"/>
    <col min="3" max="6" width="14.4761904761905" customWidth="1"/>
    <col min="7" max="7" width="12.6285714285714" customWidth="1"/>
    <col min="8" max="8" width="4.34285714285714" customWidth="1"/>
    <col min="9" max="9" width="7.28571428571429" customWidth="1"/>
    <col min="10" max="13" width="12.7714285714286" customWidth="1"/>
    <col min="14" max="14" width="5.77142857142857" customWidth="1"/>
    <col min="15" max="15" width="12.7714285714286" customWidth="1"/>
  </cols>
  <sheetData>
    <row r="1" ht="18.75" customHeight="1" spans="1:15">
      <c r="A1" s="183"/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  <c r="N1" s="98" t="s">
        <v>47</v>
      </c>
      <c r="O1" s="98"/>
    </row>
    <row r="2" ht="36" customHeight="1" spans="1:15">
      <c r="A2" s="184" t="str">
        <f>"2026"&amp;"年部门支出预算表"</f>
        <v>2026年部门支出预算表</v>
      </c>
      <c r="B2" s="184"/>
      <c r="C2" s="184"/>
      <c r="D2" s="184"/>
      <c r="E2" s="184"/>
      <c r="F2" s="184"/>
      <c r="G2" s="184"/>
      <c r="H2" s="184"/>
      <c r="I2" s="184"/>
      <c r="J2" s="184"/>
      <c r="K2" s="184"/>
      <c r="L2" s="184"/>
      <c r="M2" s="184"/>
      <c r="N2" s="184"/>
      <c r="O2" s="184"/>
    </row>
    <row r="3" ht="18.75" customHeight="1" spans="1:15">
      <c r="A3" s="47" t="str">
        <f>"单位名称："&amp;"梁河县遮岛镇人民政府"</f>
        <v>单位名称：梁河县遮岛镇人民政府</v>
      </c>
      <c r="B3" s="47"/>
      <c r="C3" s="47"/>
      <c r="D3" s="47"/>
      <c r="E3" s="47"/>
      <c r="F3" s="47"/>
      <c r="G3" s="183"/>
      <c r="H3" s="183"/>
      <c r="I3" s="183"/>
      <c r="J3" s="183"/>
      <c r="K3" s="183"/>
      <c r="L3" s="183"/>
      <c r="M3" s="183"/>
      <c r="N3" s="98" t="s">
        <v>1</v>
      </c>
      <c r="O3" s="98"/>
    </row>
    <row r="4" ht="31.5" customHeight="1" spans="1:15">
      <c r="A4" s="185" t="s">
        <v>48</v>
      </c>
      <c r="B4" s="185" t="s">
        <v>49</v>
      </c>
      <c r="C4" s="185" t="s">
        <v>30</v>
      </c>
      <c r="D4" s="185" t="s">
        <v>34</v>
      </c>
      <c r="E4" s="185"/>
      <c r="F4" s="185"/>
      <c r="G4" s="185" t="s">
        <v>35</v>
      </c>
      <c r="H4" s="185" t="s">
        <v>36</v>
      </c>
      <c r="I4" s="185" t="s">
        <v>50</v>
      </c>
      <c r="J4" s="185" t="s">
        <v>51</v>
      </c>
      <c r="K4" s="185"/>
      <c r="L4" s="185"/>
      <c r="M4" s="185"/>
      <c r="N4" s="185"/>
      <c r="O4" s="185"/>
    </row>
    <row r="5" ht="37.3" customHeight="1" spans="1:15">
      <c r="A5" s="185"/>
      <c r="B5" s="185"/>
      <c r="C5" s="185"/>
      <c r="D5" s="185" t="s">
        <v>33</v>
      </c>
      <c r="E5" s="185" t="s">
        <v>52</v>
      </c>
      <c r="F5" s="185" t="s">
        <v>53</v>
      </c>
      <c r="G5" s="185"/>
      <c r="H5" s="185"/>
      <c r="I5" s="185"/>
      <c r="J5" s="185" t="s">
        <v>33</v>
      </c>
      <c r="K5" s="185" t="s">
        <v>54</v>
      </c>
      <c r="L5" s="185" t="s">
        <v>55</v>
      </c>
      <c r="M5" s="185" t="s">
        <v>56</v>
      </c>
      <c r="N5" s="185" t="s">
        <v>57</v>
      </c>
      <c r="O5" s="185" t="s">
        <v>58</v>
      </c>
    </row>
    <row r="6" ht="18.75" customHeight="1" spans="1:15">
      <c r="A6" s="186" t="s">
        <v>59</v>
      </c>
      <c r="B6" s="186" t="s">
        <v>60</v>
      </c>
      <c r="C6" s="186" t="s">
        <v>61</v>
      </c>
      <c r="D6" s="186" t="s">
        <v>62</v>
      </c>
      <c r="E6" s="186" t="s">
        <v>63</v>
      </c>
      <c r="F6" s="186" t="s">
        <v>64</v>
      </c>
      <c r="G6" s="186" t="s">
        <v>65</v>
      </c>
      <c r="H6" s="186" t="s">
        <v>66</v>
      </c>
      <c r="I6" s="186" t="s">
        <v>67</v>
      </c>
      <c r="J6" s="186" t="s">
        <v>68</v>
      </c>
      <c r="K6" s="186" t="s">
        <v>69</v>
      </c>
      <c r="L6" s="186" t="s">
        <v>70</v>
      </c>
      <c r="M6" s="186" t="s">
        <v>71</v>
      </c>
      <c r="N6" s="186" t="s">
        <v>72</v>
      </c>
      <c r="O6" s="186" t="s">
        <v>73</v>
      </c>
    </row>
    <row r="7" ht="52.5" customHeight="1" spans="1:15">
      <c r="A7" s="187" t="s">
        <v>74</v>
      </c>
      <c r="B7" s="187" t="s">
        <v>75</v>
      </c>
      <c r="C7" s="152">
        <v>8534159.24</v>
      </c>
      <c r="D7" s="152">
        <v>8391767.56</v>
      </c>
      <c r="E7" s="152">
        <v>7306887.56</v>
      </c>
      <c r="F7" s="152">
        <v>1084880</v>
      </c>
      <c r="G7" s="152"/>
      <c r="H7" s="152"/>
      <c r="I7" s="152"/>
      <c r="J7" s="152">
        <v>142391.68</v>
      </c>
      <c r="K7" s="152"/>
      <c r="L7" s="152"/>
      <c r="M7" s="152"/>
      <c r="N7" s="152"/>
      <c r="O7" s="152">
        <v>142391.68</v>
      </c>
    </row>
    <row r="8" ht="52.5" customHeight="1" spans="1:15">
      <c r="A8" s="188" t="s">
        <v>76</v>
      </c>
      <c r="B8" s="188" t="s">
        <v>77</v>
      </c>
      <c r="C8" s="152">
        <v>139000</v>
      </c>
      <c r="D8" s="152">
        <v>139000</v>
      </c>
      <c r="E8" s="152"/>
      <c r="F8" s="152">
        <v>139000</v>
      </c>
      <c r="G8" s="152"/>
      <c r="H8" s="152"/>
      <c r="I8" s="152"/>
      <c r="J8" s="152"/>
      <c r="K8" s="152"/>
      <c r="L8" s="152"/>
      <c r="M8" s="152"/>
      <c r="N8" s="152"/>
      <c r="O8" s="152"/>
    </row>
    <row r="9" ht="52.5" customHeight="1" spans="1:15">
      <c r="A9" s="189" t="s">
        <v>78</v>
      </c>
      <c r="B9" s="189" t="s">
        <v>79</v>
      </c>
      <c r="C9" s="152">
        <v>60000</v>
      </c>
      <c r="D9" s="152">
        <v>60000</v>
      </c>
      <c r="E9" s="152"/>
      <c r="F9" s="152">
        <v>60000</v>
      </c>
      <c r="G9" s="152"/>
      <c r="H9" s="152"/>
      <c r="I9" s="152"/>
      <c r="J9" s="152"/>
      <c r="K9" s="152"/>
      <c r="L9" s="152"/>
      <c r="M9" s="152"/>
      <c r="N9" s="152"/>
      <c r="O9" s="152"/>
    </row>
    <row r="10" ht="52.5" customHeight="1" spans="1:15">
      <c r="A10" s="189" t="s">
        <v>80</v>
      </c>
      <c r="B10" s="189" t="s">
        <v>81</v>
      </c>
      <c r="C10" s="152">
        <v>79000</v>
      </c>
      <c r="D10" s="152">
        <v>79000</v>
      </c>
      <c r="E10" s="152"/>
      <c r="F10" s="152">
        <v>79000</v>
      </c>
      <c r="G10" s="152"/>
      <c r="H10" s="152"/>
      <c r="I10" s="152"/>
      <c r="J10" s="152"/>
      <c r="K10" s="152"/>
      <c r="L10" s="152"/>
      <c r="M10" s="152"/>
      <c r="N10" s="152"/>
      <c r="O10" s="152"/>
    </row>
    <row r="11" ht="52.5" customHeight="1" spans="1:15">
      <c r="A11" s="188" t="s">
        <v>82</v>
      </c>
      <c r="B11" s="188" t="s">
        <v>83</v>
      </c>
      <c r="C11" s="152">
        <v>10000</v>
      </c>
      <c r="D11" s="152">
        <v>10000</v>
      </c>
      <c r="E11" s="152"/>
      <c r="F11" s="152">
        <v>10000</v>
      </c>
      <c r="G11" s="152"/>
      <c r="H11" s="152"/>
      <c r="I11" s="152"/>
      <c r="J11" s="152"/>
      <c r="K11" s="152"/>
      <c r="L11" s="152"/>
      <c r="M11" s="152"/>
      <c r="N11" s="152"/>
      <c r="O11" s="152"/>
    </row>
    <row r="12" ht="52.5" customHeight="1" spans="1:15">
      <c r="A12" s="189" t="s">
        <v>84</v>
      </c>
      <c r="B12" s="189" t="s">
        <v>85</v>
      </c>
      <c r="C12" s="152">
        <v>10000</v>
      </c>
      <c r="D12" s="152">
        <v>10000</v>
      </c>
      <c r="E12" s="152"/>
      <c r="F12" s="152">
        <v>10000</v>
      </c>
      <c r="G12" s="152"/>
      <c r="H12" s="152"/>
      <c r="I12" s="152"/>
      <c r="J12" s="152"/>
      <c r="K12" s="152"/>
      <c r="L12" s="152"/>
      <c r="M12" s="152"/>
      <c r="N12" s="152"/>
      <c r="O12" s="152"/>
    </row>
    <row r="13" ht="52.5" customHeight="1" spans="1:15">
      <c r="A13" s="188" t="s">
        <v>86</v>
      </c>
      <c r="B13" s="188" t="s">
        <v>87</v>
      </c>
      <c r="C13" s="152">
        <v>7254339.24</v>
      </c>
      <c r="D13" s="152">
        <v>7111947.56</v>
      </c>
      <c r="E13" s="152">
        <v>7011947.56</v>
      </c>
      <c r="F13" s="152">
        <v>100000</v>
      </c>
      <c r="G13" s="152"/>
      <c r="H13" s="152"/>
      <c r="I13" s="152"/>
      <c r="J13" s="152">
        <v>142391.68</v>
      </c>
      <c r="K13" s="152"/>
      <c r="L13" s="152"/>
      <c r="M13" s="152"/>
      <c r="N13" s="152"/>
      <c r="O13" s="152">
        <v>142391.68</v>
      </c>
    </row>
    <row r="14" ht="52.5" customHeight="1" spans="1:15">
      <c r="A14" s="189" t="s">
        <v>88</v>
      </c>
      <c r="B14" s="189" t="s">
        <v>89</v>
      </c>
      <c r="C14" s="152">
        <v>4379913.92</v>
      </c>
      <c r="D14" s="152">
        <v>4237522.24</v>
      </c>
      <c r="E14" s="152">
        <v>4237522.24</v>
      </c>
      <c r="F14" s="152"/>
      <c r="G14" s="152"/>
      <c r="H14" s="152"/>
      <c r="I14" s="152"/>
      <c r="J14" s="152">
        <v>142391.68</v>
      </c>
      <c r="K14" s="152"/>
      <c r="L14" s="152"/>
      <c r="M14" s="152"/>
      <c r="N14" s="152"/>
      <c r="O14" s="152">
        <v>142391.68</v>
      </c>
    </row>
    <row r="15" ht="52.5" customHeight="1" spans="1:15">
      <c r="A15" s="189" t="s">
        <v>90</v>
      </c>
      <c r="B15" s="189" t="s">
        <v>91</v>
      </c>
      <c r="C15" s="152">
        <v>100000</v>
      </c>
      <c r="D15" s="152">
        <v>100000</v>
      </c>
      <c r="E15" s="152"/>
      <c r="F15" s="152">
        <v>100000</v>
      </c>
      <c r="G15" s="152"/>
      <c r="H15" s="152"/>
      <c r="I15" s="152"/>
      <c r="J15" s="152"/>
      <c r="K15" s="152"/>
      <c r="L15" s="152"/>
      <c r="M15" s="152"/>
      <c r="N15" s="152"/>
      <c r="O15" s="152"/>
    </row>
    <row r="16" ht="52.5" customHeight="1" spans="1:15">
      <c r="A16" s="189" t="s">
        <v>92</v>
      </c>
      <c r="B16" s="189" t="s">
        <v>93</v>
      </c>
      <c r="C16" s="152">
        <v>2774425.32</v>
      </c>
      <c r="D16" s="152">
        <v>2774425.32</v>
      </c>
      <c r="E16" s="152">
        <v>2774425.32</v>
      </c>
      <c r="F16" s="152"/>
      <c r="G16" s="152"/>
      <c r="H16" s="152"/>
      <c r="I16" s="152"/>
      <c r="J16" s="152"/>
      <c r="K16" s="152"/>
      <c r="L16" s="152"/>
      <c r="M16" s="152"/>
      <c r="N16" s="152"/>
      <c r="O16" s="152"/>
    </row>
    <row r="17" ht="52.5" customHeight="1" spans="1:15">
      <c r="A17" s="188" t="s">
        <v>94</v>
      </c>
      <c r="B17" s="188" t="s">
        <v>95</v>
      </c>
      <c r="C17" s="152">
        <v>10000</v>
      </c>
      <c r="D17" s="152">
        <v>10000</v>
      </c>
      <c r="E17" s="152"/>
      <c r="F17" s="152">
        <v>10000</v>
      </c>
      <c r="G17" s="152"/>
      <c r="H17" s="152"/>
      <c r="I17" s="152"/>
      <c r="J17" s="152"/>
      <c r="K17" s="152"/>
      <c r="L17" s="152"/>
      <c r="M17" s="152"/>
      <c r="N17" s="152"/>
      <c r="O17" s="152"/>
    </row>
    <row r="18" ht="52.5" customHeight="1" spans="1:15">
      <c r="A18" s="189" t="s">
        <v>96</v>
      </c>
      <c r="B18" s="189" t="s">
        <v>91</v>
      </c>
      <c r="C18" s="152">
        <v>10000</v>
      </c>
      <c r="D18" s="152">
        <v>10000</v>
      </c>
      <c r="E18" s="152"/>
      <c r="F18" s="152">
        <v>10000</v>
      </c>
      <c r="G18" s="152"/>
      <c r="H18" s="152"/>
      <c r="I18" s="152"/>
      <c r="J18" s="152"/>
      <c r="K18" s="152"/>
      <c r="L18" s="152"/>
      <c r="M18" s="152"/>
      <c r="N18" s="152"/>
      <c r="O18" s="152"/>
    </row>
    <row r="19" ht="52.5" customHeight="1" spans="1:15">
      <c r="A19" s="188" t="s">
        <v>97</v>
      </c>
      <c r="B19" s="188" t="s">
        <v>98</v>
      </c>
      <c r="C19" s="152">
        <v>20000</v>
      </c>
      <c r="D19" s="152">
        <v>20000</v>
      </c>
      <c r="E19" s="152"/>
      <c r="F19" s="152">
        <v>20000</v>
      </c>
      <c r="G19" s="152"/>
      <c r="H19" s="152"/>
      <c r="I19" s="152"/>
      <c r="J19" s="152"/>
      <c r="K19" s="152"/>
      <c r="L19" s="152"/>
      <c r="M19" s="152"/>
      <c r="N19" s="152"/>
      <c r="O19" s="152"/>
    </row>
    <row r="20" ht="52.5" customHeight="1" spans="1:15">
      <c r="A20" s="189" t="s">
        <v>99</v>
      </c>
      <c r="B20" s="189" t="s">
        <v>100</v>
      </c>
      <c r="C20" s="152">
        <v>20000</v>
      </c>
      <c r="D20" s="152">
        <v>20000</v>
      </c>
      <c r="E20" s="152"/>
      <c r="F20" s="152">
        <v>20000</v>
      </c>
      <c r="G20" s="152"/>
      <c r="H20" s="152"/>
      <c r="I20" s="152"/>
      <c r="J20" s="152"/>
      <c r="K20" s="152"/>
      <c r="L20" s="152"/>
      <c r="M20" s="152"/>
      <c r="N20" s="152"/>
      <c r="O20" s="152"/>
    </row>
    <row r="21" ht="52.5" customHeight="1" spans="1:15">
      <c r="A21" s="188" t="s">
        <v>101</v>
      </c>
      <c r="B21" s="188" t="s">
        <v>102</v>
      </c>
      <c r="C21" s="152">
        <v>69100</v>
      </c>
      <c r="D21" s="152">
        <v>69100</v>
      </c>
      <c r="E21" s="152">
        <v>54100</v>
      </c>
      <c r="F21" s="152">
        <v>15000</v>
      </c>
      <c r="G21" s="152"/>
      <c r="H21" s="152"/>
      <c r="I21" s="152"/>
      <c r="J21" s="152"/>
      <c r="K21" s="152"/>
      <c r="L21" s="152"/>
      <c r="M21" s="152"/>
      <c r="N21" s="152"/>
      <c r="O21" s="152"/>
    </row>
    <row r="22" ht="52.5" customHeight="1" spans="1:15">
      <c r="A22" s="189" t="s">
        <v>103</v>
      </c>
      <c r="B22" s="189" t="s">
        <v>91</v>
      </c>
      <c r="C22" s="152">
        <v>39300</v>
      </c>
      <c r="D22" s="152">
        <v>39300</v>
      </c>
      <c r="E22" s="152">
        <v>24300</v>
      </c>
      <c r="F22" s="152">
        <v>15000</v>
      </c>
      <c r="G22" s="152"/>
      <c r="H22" s="152"/>
      <c r="I22" s="152"/>
      <c r="J22" s="152"/>
      <c r="K22" s="152"/>
      <c r="L22" s="152"/>
      <c r="M22" s="152"/>
      <c r="N22" s="152"/>
      <c r="O22" s="152"/>
    </row>
    <row r="23" ht="52.5" customHeight="1" spans="1:15">
      <c r="A23" s="189" t="s">
        <v>104</v>
      </c>
      <c r="B23" s="189" t="s">
        <v>105</v>
      </c>
      <c r="C23" s="152">
        <v>29800</v>
      </c>
      <c r="D23" s="152">
        <v>29800</v>
      </c>
      <c r="E23" s="152">
        <v>29800</v>
      </c>
      <c r="F23" s="152"/>
      <c r="G23" s="152"/>
      <c r="H23" s="152"/>
      <c r="I23" s="152"/>
      <c r="J23" s="152"/>
      <c r="K23" s="152"/>
      <c r="L23" s="152"/>
      <c r="M23" s="152"/>
      <c r="N23" s="152"/>
      <c r="O23" s="152"/>
    </row>
    <row r="24" ht="52.5" customHeight="1" spans="1:15">
      <c r="A24" s="188" t="s">
        <v>106</v>
      </c>
      <c r="B24" s="188" t="s">
        <v>107</v>
      </c>
      <c r="C24" s="152">
        <v>947720</v>
      </c>
      <c r="D24" s="152">
        <v>947720</v>
      </c>
      <c r="E24" s="152">
        <v>240840</v>
      </c>
      <c r="F24" s="152">
        <v>706880</v>
      </c>
      <c r="G24" s="152"/>
      <c r="H24" s="152"/>
      <c r="I24" s="152"/>
      <c r="J24" s="152"/>
      <c r="K24" s="152"/>
      <c r="L24" s="152"/>
      <c r="M24" s="152"/>
      <c r="N24" s="152"/>
      <c r="O24" s="152"/>
    </row>
    <row r="25" ht="52.5" customHeight="1" spans="1:15">
      <c r="A25" s="189" t="s">
        <v>108</v>
      </c>
      <c r="B25" s="189" t="s">
        <v>109</v>
      </c>
      <c r="C25" s="152">
        <v>947720</v>
      </c>
      <c r="D25" s="152">
        <v>947720</v>
      </c>
      <c r="E25" s="152">
        <v>240840</v>
      </c>
      <c r="F25" s="152">
        <v>706880</v>
      </c>
      <c r="G25" s="152"/>
      <c r="H25" s="152"/>
      <c r="I25" s="152"/>
      <c r="J25" s="152"/>
      <c r="K25" s="152"/>
      <c r="L25" s="152"/>
      <c r="M25" s="152"/>
      <c r="N25" s="152"/>
      <c r="O25" s="152"/>
    </row>
    <row r="26" ht="52.5" customHeight="1" spans="1:15">
      <c r="A26" s="188" t="s">
        <v>110</v>
      </c>
      <c r="B26" s="188" t="s">
        <v>111</v>
      </c>
      <c r="C26" s="152">
        <v>20000</v>
      </c>
      <c r="D26" s="152">
        <v>20000</v>
      </c>
      <c r="E26" s="152"/>
      <c r="F26" s="152">
        <v>20000</v>
      </c>
      <c r="G26" s="152"/>
      <c r="H26" s="152"/>
      <c r="I26" s="152"/>
      <c r="J26" s="152"/>
      <c r="K26" s="152"/>
      <c r="L26" s="152"/>
      <c r="M26" s="152"/>
      <c r="N26" s="152"/>
      <c r="O26" s="152"/>
    </row>
    <row r="27" ht="52.5" customHeight="1" spans="1:15">
      <c r="A27" s="189" t="s">
        <v>112</v>
      </c>
      <c r="B27" s="189" t="s">
        <v>91</v>
      </c>
      <c r="C27" s="152">
        <v>20000</v>
      </c>
      <c r="D27" s="152">
        <v>20000</v>
      </c>
      <c r="E27" s="152"/>
      <c r="F27" s="152">
        <v>20000</v>
      </c>
      <c r="G27" s="152"/>
      <c r="H27" s="152"/>
      <c r="I27" s="152"/>
      <c r="J27" s="152"/>
      <c r="K27" s="152"/>
      <c r="L27" s="152"/>
      <c r="M27" s="152"/>
      <c r="N27" s="152"/>
      <c r="O27" s="152"/>
    </row>
    <row r="28" ht="52.5" customHeight="1" spans="1:15">
      <c r="A28" s="188" t="s">
        <v>113</v>
      </c>
      <c r="B28" s="188" t="s">
        <v>114</v>
      </c>
      <c r="C28" s="152">
        <v>10000</v>
      </c>
      <c r="D28" s="152">
        <v>10000</v>
      </c>
      <c r="E28" s="152"/>
      <c r="F28" s="152">
        <v>10000</v>
      </c>
      <c r="G28" s="152"/>
      <c r="H28" s="152"/>
      <c r="I28" s="152"/>
      <c r="J28" s="152"/>
      <c r="K28" s="152"/>
      <c r="L28" s="152"/>
      <c r="M28" s="152"/>
      <c r="N28" s="152"/>
      <c r="O28" s="152"/>
    </row>
    <row r="29" ht="52.5" customHeight="1" spans="1:15">
      <c r="A29" s="189" t="s">
        <v>115</v>
      </c>
      <c r="B29" s="189" t="s">
        <v>116</v>
      </c>
      <c r="C29" s="152">
        <v>10000</v>
      </c>
      <c r="D29" s="152">
        <v>10000</v>
      </c>
      <c r="E29" s="152"/>
      <c r="F29" s="152">
        <v>10000</v>
      </c>
      <c r="G29" s="152"/>
      <c r="H29" s="152"/>
      <c r="I29" s="152"/>
      <c r="J29" s="152"/>
      <c r="K29" s="152"/>
      <c r="L29" s="152"/>
      <c r="M29" s="152"/>
      <c r="N29" s="152"/>
      <c r="O29" s="152"/>
    </row>
    <row r="30" ht="52.5" customHeight="1" spans="1:15">
      <c r="A30" s="188" t="s">
        <v>117</v>
      </c>
      <c r="B30" s="188" t="s">
        <v>118</v>
      </c>
      <c r="C30" s="152">
        <v>54000</v>
      </c>
      <c r="D30" s="152">
        <v>54000</v>
      </c>
      <c r="E30" s="152"/>
      <c r="F30" s="152">
        <v>54000</v>
      </c>
      <c r="G30" s="152"/>
      <c r="H30" s="152"/>
      <c r="I30" s="152"/>
      <c r="J30" s="152"/>
      <c r="K30" s="152"/>
      <c r="L30" s="152"/>
      <c r="M30" s="152"/>
      <c r="N30" s="152"/>
      <c r="O30" s="152"/>
    </row>
    <row r="31" ht="52.5" customHeight="1" spans="1:15">
      <c r="A31" s="189" t="s">
        <v>119</v>
      </c>
      <c r="B31" s="189" t="s">
        <v>118</v>
      </c>
      <c r="C31" s="152">
        <v>54000</v>
      </c>
      <c r="D31" s="152">
        <v>54000</v>
      </c>
      <c r="E31" s="152"/>
      <c r="F31" s="152">
        <v>54000</v>
      </c>
      <c r="G31" s="152"/>
      <c r="H31" s="152"/>
      <c r="I31" s="152"/>
      <c r="J31" s="152"/>
      <c r="K31" s="152"/>
      <c r="L31" s="152"/>
      <c r="M31" s="152"/>
      <c r="N31" s="152"/>
      <c r="O31" s="152"/>
    </row>
    <row r="32" ht="52.5" customHeight="1" spans="1:15">
      <c r="A32" s="187" t="s">
        <v>120</v>
      </c>
      <c r="B32" s="187" t="s">
        <v>121</v>
      </c>
      <c r="C32" s="152">
        <v>20000</v>
      </c>
      <c r="D32" s="152">
        <v>20000</v>
      </c>
      <c r="E32" s="152"/>
      <c r="F32" s="152">
        <v>20000</v>
      </c>
      <c r="G32" s="152"/>
      <c r="H32" s="152"/>
      <c r="I32" s="152"/>
      <c r="J32" s="152"/>
      <c r="K32" s="152"/>
      <c r="L32" s="152"/>
      <c r="M32" s="152"/>
      <c r="N32" s="152"/>
      <c r="O32" s="152"/>
    </row>
    <row r="33" ht="52.5" customHeight="1" spans="1:15">
      <c r="A33" s="188" t="s">
        <v>122</v>
      </c>
      <c r="B33" s="188" t="s">
        <v>123</v>
      </c>
      <c r="C33" s="152">
        <v>20000</v>
      </c>
      <c r="D33" s="152">
        <v>20000</v>
      </c>
      <c r="E33" s="152"/>
      <c r="F33" s="152">
        <v>20000</v>
      </c>
      <c r="G33" s="152"/>
      <c r="H33" s="152"/>
      <c r="I33" s="152"/>
      <c r="J33" s="152"/>
      <c r="K33" s="152"/>
      <c r="L33" s="152"/>
      <c r="M33" s="152"/>
      <c r="N33" s="152"/>
      <c r="O33" s="152"/>
    </row>
    <row r="34" ht="52.5" customHeight="1" spans="1:15">
      <c r="A34" s="189" t="s">
        <v>124</v>
      </c>
      <c r="B34" s="189" t="s">
        <v>91</v>
      </c>
      <c r="C34" s="152">
        <v>20000</v>
      </c>
      <c r="D34" s="152">
        <v>20000</v>
      </c>
      <c r="E34" s="152"/>
      <c r="F34" s="152">
        <v>20000</v>
      </c>
      <c r="G34" s="152"/>
      <c r="H34" s="152"/>
      <c r="I34" s="152"/>
      <c r="J34" s="152"/>
      <c r="K34" s="152"/>
      <c r="L34" s="152"/>
      <c r="M34" s="152"/>
      <c r="N34" s="152"/>
      <c r="O34" s="152"/>
    </row>
    <row r="35" ht="52.5" customHeight="1" spans="1:15">
      <c r="A35" s="187" t="s">
        <v>125</v>
      </c>
      <c r="B35" s="187" t="s">
        <v>126</v>
      </c>
      <c r="C35" s="152">
        <v>3252416.96</v>
      </c>
      <c r="D35" s="152">
        <v>3252416.96</v>
      </c>
      <c r="E35" s="152">
        <v>3099068.96</v>
      </c>
      <c r="F35" s="152">
        <v>153348</v>
      </c>
      <c r="G35" s="152"/>
      <c r="H35" s="152"/>
      <c r="I35" s="152"/>
      <c r="J35" s="152"/>
      <c r="K35" s="152"/>
      <c r="L35" s="152"/>
      <c r="M35" s="152"/>
      <c r="N35" s="152"/>
      <c r="O35" s="152"/>
    </row>
    <row r="36" ht="52.5" customHeight="1" spans="1:15">
      <c r="A36" s="188" t="s">
        <v>127</v>
      </c>
      <c r="B36" s="188" t="s">
        <v>128</v>
      </c>
      <c r="C36" s="152">
        <v>1294998.24</v>
      </c>
      <c r="D36" s="152">
        <v>1294998.24</v>
      </c>
      <c r="E36" s="152">
        <v>1294998.24</v>
      </c>
      <c r="F36" s="152"/>
      <c r="G36" s="152"/>
      <c r="H36" s="152"/>
      <c r="I36" s="152"/>
      <c r="J36" s="152"/>
      <c r="K36" s="152"/>
      <c r="L36" s="152"/>
      <c r="M36" s="152"/>
      <c r="N36" s="152"/>
      <c r="O36" s="152"/>
    </row>
    <row r="37" ht="52.5" customHeight="1" spans="1:15">
      <c r="A37" s="189" t="s">
        <v>129</v>
      </c>
      <c r="B37" s="189" t="s">
        <v>130</v>
      </c>
      <c r="C37" s="152">
        <v>1294998.24</v>
      </c>
      <c r="D37" s="152">
        <v>1294998.24</v>
      </c>
      <c r="E37" s="152">
        <v>1294998.24</v>
      </c>
      <c r="F37" s="152"/>
      <c r="G37" s="152"/>
      <c r="H37" s="152"/>
      <c r="I37" s="152"/>
      <c r="J37" s="152"/>
      <c r="K37" s="152"/>
      <c r="L37" s="152"/>
      <c r="M37" s="152"/>
      <c r="N37" s="152"/>
      <c r="O37" s="152"/>
    </row>
    <row r="38" ht="52.5" customHeight="1" spans="1:15">
      <c r="A38" s="188" t="s">
        <v>131</v>
      </c>
      <c r="B38" s="188" t="s">
        <v>132</v>
      </c>
      <c r="C38" s="152">
        <v>1635558.68</v>
      </c>
      <c r="D38" s="152">
        <v>1635558.68</v>
      </c>
      <c r="E38" s="152">
        <v>1635558.68</v>
      </c>
      <c r="F38" s="152"/>
      <c r="G38" s="152"/>
      <c r="H38" s="152"/>
      <c r="I38" s="152"/>
      <c r="J38" s="152"/>
      <c r="K38" s="152"/>
      <c r="L38" s="152"/>
      <c r="M38" s="152"/>
      <c r="N38" s="152"/>
      <c r="O38" s="152"/>
    </row>
    <row r="39" ht="52.5" customHeight="1" spans="1:15">
      <c r="A39" s="189" t="s">
        <v>133</v>
      </c>
      <c r="B39" s="189" t="s">
        <v>134</v>
      </c>
      <c r="C39" s="152">
        <v>29847</v>
      </c>
      <c r="D39" s="152">
        <v>29847</v>
      </c>
      <c r="E39" s="152">
        <v>29847</v>
      </c>
      <c r="F39" s="152"/>
      <c r="G39" s="152"/>
      <c r="H39" s="152"/>
      <c r="I39" s="152"/>
      <c r="J39" s="152"/>
      <c r="K39" s="152"/>
      <c r="L39" s="152"/>
      <c r="M39" s="152"/>
      <c r="N39" s="152"/>
      <c r="O39" s="152"/>
    </row>
    <row r="40" ht="52.5" customHeight="1" spans="1:15">
      <c r="A40" s="189" t="s">
        <v>135</v>
      </c>
      <c r="B40" s="189" t="s">
        <v>136</v>
      </c>
      <c r="C40" s="152">
        <v>62135.5</v>
      </c>
      <c r="D40" s="152">
        <v>62135.5</v>
      </c>
      <c r="E40" s="152">
        <v>62135.5</v>
      </c>
      <c r="F40" s="152"/>
      <c r="G40" s="152"/>
      <c r="H40" s="152"/>
      <c r="I40" s="152"/>
      <c r="J40" s="152"/>
      <c r="K40" s="152"/>
      <c r="L40" s="152"/>
      <c r="M40" s="152"/>
      <c r="N40" s="152"/>
      <c r="O40" s="152"/>
    </row>
    <row r="41" ht="52.5" customHeight="1" spans="1:15">
      <c r="A41" s="189" t="s">
        <v>137</v>
      </c>
      <c r="B41" s="189" t="s">
        <v>138</v>
      </c>
      <c r="C41" s="152">
        <v>1257559.68</v>
      </c>
      <c r="D41" s="152">
        <v>1257559.68</v>
      </c>
      <c r="E41" s="152">
        <v>1257559.68</v>
      </c>
      <c r="F41" s="152"/>
      <c r="G41" s="152"/>
      <c r="H41" s="152"/>
      <c r="I41" s="152"/>
      <c r="J41" s="152"/>
      <c r="K41" s="152"/>
      <c r="L41" s="152"/>
      <c r="M41" s="152"/>
      <c r="N41" s="152"/>
      <c r="O41" s="152"/>
    </row>
    <row r="42" ht="52.5" customHeight="1" spans="1:15">
      <c r="A42" s="189" t="s">
        <v>139</v>
      </c>
      <c r="B42" s="189" t="s">
        <v>140</v>
      </c>
      <c r="C42" s="152">
        <v>286016.5</v>
      </c>
      <c r="D42" s="152">
        <v>286016.5</v>
      </c>
      <c r="E42" s="152">
        <v>286016.5</v>
      </c>
      <c r="F42" s="152"/>
      <c r="G42" s="152"/>
      <c r="H42" s="152"/>
      <c r="I42" s="152"/>
      <c r="J42" s="152"/>
      <c r="K42" s="152"/>
      <c r="L42" s="152"/>
      <c r="M42" s="152"/>
      <c r="N42" s="152"/>
      <c r="O42" s="152"/>
    </row>
    <row r="43" ht="52.5" customHeight="1" spans="1:15">
      <c r="A43" s="188" t="s">
        <v>141</v>
      </c>
      <c r="B43" s="188" t="s">
        <v>142</v>
      </c>
      <c r="C43" s="152">
        <v>63348</v>
      </c>
      <c r="D43" s="152">
        <v>63348</v>
      </c>
      <c r="E43" s="152"/>
      <c r="F43" s="152">
        <v>63348</v>
      </c>
      <c r="G43" s="152"/>
      <c r="H43" s="152"/>
      <c r="I43" s="152"/>
      <c r="J43" s="152"/>
      <c r="K43" s="152"/>
      <c r="L43" s="152"/>
      <c r="M43" s="152"/>
      <c r="N43" s="152"/>
      <c r="O43" s="152"/>
    </row>
    <row r="44" ht="52.5" customHeight="1" spans="1:15">
      <c r="A44" s="189" t="s">
        <v>143</v>
      </c>
      <c r="B44" s="189" t="s">
        <v>144</v>
      </c>
      <c r="C44" s="152">
        <v>63348</v>
      </c>
      <c r="D44" s="152">
        <v>63348</v>
      </c>
      <c r="E44" s="152"/>
      <c r="F44" s="152">
        <v>63348</v>
      </c>
      <c r="G44" s="152"/>
      <c r="H44" s="152"/>
      <c r="I44" s="152"/>
      <c r="J44" s="152"/>
      <c r="K44" s="152"/>
      <c r="L44" s="152"/>
      <c r="M44" s="152"/>
      <c r="N44" s="152"/>
      <c r="O44" s="152"/>
    </row>
    <row r="45" ht="52.5" customHeight="1" spans="1:15">
      <c r="A45" s="188" t="s">
        <v>145</v>
      </c>
      <c r="B45" s="188" t="s">
        <v>146</v>
      </c>
      <c r="C45" s="152">
        <v>136800</v>
      </c>
      <c r="D45" s="152">
        <v>136800</v>
      </c>
      <c r="E45" s="152">
        <v>136800</v>
      </c>
      <c r="F45" s="152"/>
      <c r="G45" s="152"/>
      <c r="H45" s="152"/>
      <c r="I45" s="152"/>
      <c r="J45" s="152"/>
      <c r="K45" s="152"/>
      <c r="L45" s="152"/>
      <c r="M45" s="152"/>
      <c r="N45" s="152"/>
      <c r="O45" s="152"/>
    </row>
    <row r="46" ht="52.5" customHeight="1" spans="1:15">
      <c r="A46" s="189" t="s">
        <v>147</v>
      </c>
      <c r="B46" s="189" t="s">
        <v>148</v>
      </c>
      <c r="C46" s="152">
        <v>136800</v>
      </c>
      <c r="D46" s="152">
        <v>136800</v>
      </c>
      <c r="E46" s="152">
        <v>136800</v>
      </c>
      <c r="F46" s="152"/>
      <c r="G46" s="152"/>
      <c r="H46" s="152"/>
      <c r="I46" s="152"/>
      <c r="J46" s="152"/>
      <c r="K46" s="152"/>
      <c r="L46" s="152"/>
      <c r="M46" s="152"/>
      <c r="N46" s="152"/>
      <c r="O46" s="152"/>
    </row>
    <row r="47" ht="52.5" customHeight="1" spans="1:15">
      <c r="A47" s="188" t="s">
        <v>149</v>
      </c>
      <c r="B47" s="188" t="s">
        <v>150</v>
      </c>
      <c r="C47" s="152">
        <v>90000</v>
      </c>
      <c r="D47" s="152">
        <v>90000</v>
      </c>
      <c r="E47" s="152"/>
      <c r="F47" s="152">
        <v>90000</v>
      </c>
      <c r="G47" s="152"/>
      <c r="H47" s="152"/>
      <c r="I47" s="152"/>
      <c r="J47" s="152"/>
      <c r="K47" s="152"/>
      <c r="L47" s="152"/>
      <c r="M47" s="152"/>
      <c r="N47" s="152"/>
      <c r="O47" s="152"/>
    </row>
    <row r="48" ht="52.5" customHeight="1" spans="1:15">
      <c r="A48" s="189" t="s">
        <v>151</v>
      </c>
      <c r="B48" s="189" t="s">
        <v>152</v>
      </c>
      <c r="C48" s="152">
        <v>90000</v>
      </c>
      <c r="D48" s="152">
        <v>90000</v>
      </c>
      <c r="E48" s="152"/>
      <c r="F48" s="152">
        <v>90000</v>
      </c>
      <c r="G48" s="152"/>
      <c r="H48" s="152"/>
      <c r="I48" s="152"/>
      <c r="J48" s="152"/>
      <c r="K48" s="152"/>
      <c r="L48" s="152"/>
      <c r="M48" s="152"/>
      <c r="N48" s="152"/>
      <c r="O48" s="152"/>
    </row>
    <row r="49" ht="52.5" customHeight="1" spans="1:15">
      <c r="A49" s="188" t="s">
        <v>153</v>
      </c>
      <c r="B49" s="188" t="s">
        <v>154</v>
      </c>
      <c r="C49" s="152">
        <v>31712.04</v>
      </c>
      <c r="D49" s="152">
        <v>31712.04</v>
      </c>
      <c r="E49" s="152">
        <v>31712.04</v>
      </c>
      <c r="F49" s="152"/>
      <c r="G49" s="152"/>
      <c r="H49" s="152"/>
      <c r="I49" s="152"/>
      <c r="J49" s="152"/>
      <c r="K49" s="152"/>
      <c r="L49" s="152"/>
      <c r="M49" s="152"/>
      <c r="N49" s="152"/>
      <c r="O49" s="152"/>
    </row>
    <row r="50" ht="52.5" customHeight="1" spans="1:15">
      <c r="A50" s="189" t="s">
        <v>155</v>
      </c>
      <c r="B50" s="189" t="s">
        <v>154</v>
      </c>
      <c r="C50" s="152">
        <v>31712.04</v>
      </c>
      <c r="D50" s="152">
        <v>31712.04</v>
      </c>
      <c r="E50" s="152">
        <v>31712.04</v>
      </c>
      <c r="F50" s="152"/>
      <c r="G50" s="152"/>
      <c r="H50" s="152"/>
      <c r="I50" s="152"/>
      <c r="J50" s="152"/>
      <c r="K50" s="152"/>
      <c r="L50" s="152"/>
      <c r="M50" s="152"/>
      <c r="N50" s="152"/>
      <c r="O50" s="152"/>
    </row>
    <row r="51" ht="52.5" customHeight="1" spans="1:15">
      <c r="A51" s="187" t="s">
        <v>156</v>
      </c>
      <c r="B51" s="187" t="s">
        <v>157</v>
      </c>
      <c r="C51" s="152">
        <v>867708.88</v>
      </c>
      <c r="D51" s="152">
        <v>867708.88</v>
      </c>
      <c r="E51" s="152">
        <v>530273.88</v>
      </c>
      <c r="F51" s="152">
        <v>337435</v>
      </c>
      <c r="G51" s="152"/>
      <c r="H51" s="152"/>
      <c r="I51" s="152"/>
      <c r="J51" s="152"/>
      <c r="K51" s="152"/>
      <c r="L51" s="152"/>
      <c r="M51" s="152"/>
      <c r="N51" s="152"/>
      <c r="O51" s="152"/>
    </row>
    <row r="52" ht="52.5" customHeight="1" spans="1:15">
      <c r="A52" s="188" t="s">
        <v>158</v>
      </c>
      <c r="B52" s="188" t="s">
        <v>159</v>
      </c>
      <c r="C52" s="152">
        <v>337435</v>
      </c>
      <c r="D52" s="152">
        <v>337435</v>
      </c>
      <c r="E52" s="152"/>
      <c r="F52" s="152">
        <v>337435</v>
      </c>
      <c r="G52" s="152"/>
      <c r="H52" s="152"/>
      <c r="I52" s="152"/>
      <c r="J52" s="152"/>
      <c r="K52" s="152"/>
      <c r="L52" s="152"/>
      <c r="M52" s="152"/>
      <c r="N52" s="152"/>
      <c r="O52" s="152"/>
    </row>
    <row r="53" ht="52.5" customHeight="1" spans="1:15">
      <c r="A53" s="189" t="s">
        <v>160</v>
      </c>
      <c r="B53" s="189" t="s">
        <v>161</v>
      </c>
      <c r="C53" s="152">
        <v>337435</v>
      </c>
      <c r="D53" s="152">
        <v>337435</v>
      </c>
      <c r="E53" s="152"/>
      <c r="F53" s="152">
        <v>337435</v>
      </c>
      <c r="G53" s="152"/>
      <c r="H53" s="152"/>
      <c r="I53" s="152"/>
      <c r="J53" s="152"/>
      <c r="K53" s="152"/>
      <c r="L53" s="152"/>
      <c r="M53" s="152"/>
      <c r="N53" s="152"/>
      <c r="O53" s="152"/>
    </row>
    <row r="54" ht="52.5" customHeight="1" spans="1:15">
      <c r="A54" s="188" t="s">
        <v>162</v>
      </c>
      <c r="B54" s="188" t="s">
        <v>163</v>
      </c>
      <c r="C54" s="152">
        <v>530273.88</v>
      </c>
      <c r="D54" s="152">
        <v>530273.88</v>
      </c>
      <c r="E54" s="152">
        <v>530273.88</v>
      </c>
      <c r="F54" s="152"/>
      <c r="G54" s="152"/>
      <c r="H54" s="152"/>
      <c r="I54" s="152"/>
      <c r="J54" s="152"/>
      <c r="K54" s="152"/>
      <c r="L54" s="152"/>
      <c r="M54" s="152"/>
      <c r="N54" s="152"/>
      <c r="O54" s="152"/>
    </row>
    <row r="55" ht="52.5" customHeight="1" spans="1:15">
      <c r="A55" s="189" t="s">
        <v>164</v>
      </c>
      <c r="B55" s="189" t="s">
        <v>165</v>
      </c>
      <c r="C55" s="152">
        <v>197215.92</v>
      </c>
      <c r="D55" s="152">
        <v>197215.92</v>
      </c>
      <c r="E55" s="152">
        <v>197215.92</v>
      </c>
      <c r="F55" s="152"/>
      <c r="G55" s="152"/>
      <c r="H55" s="152"/>
      <c r="I55" s="152"/>
      <c r="J55" s="152"/>
      <c r="K55" s="152"/>
      <c r="L55" s="152"/>
      <c r="M55" s="152"/>
      <c r="N55" s="152"/>
      <c r="O55" s="152"/>
    </row>
    <row r="56" ht="52.5" customHeight="1" spans="1:15">
      <c r="A56" s="189" t="s">
        <v>166</v>
      </c>
      <c r="B56" s="189" t="s">
        <v>167</v>
      </c>
      <c r="C56" s="152">
        <v>274368.96</v>
      </c>
      <c r="D56" s="152">
        <v>274368.96</v>
      </c>
      <c r="E56" s="152">
        <v>274368.96</v>
      </c>
      <c r="F56" s="152"/>
      <c r="G56" s="152"/>
      <c r="H56" s="152"/>
      <c r="I56" s="152"/>
      <c r="J56" s="152"/>
      <c r="K56" s="152"/>
      <c r="L56" s="152"/>
      <c r="M56" s="152"/>
      <c r="N56" s="152"/>
      <c r="O56" s="152"/>
    </row>
    <row r="57" ht="52.5" customHeight="1" spans="1:15">
      <c r="A57" s="189" t="s">
        <v>168</v>
      </c>
      <c r="B57" s="189" t="s">
        <v>169</v>
      </c>
      <c r="C57" s="152">
        <v>58689</v>
      </c>
      <c r="D57" s="152">
        <v>58689</v>
      </c>
      <c r="E57" s="152">
        <v>58689</v>
      </c>
      <c r="F57" s="152"/>
      <c r="G57" s="152"/>
      <c r="H57" s="152"/>
      <c r="I57" s="152"/>
      <c r="J57" s="152"/>
      <c r="K57" s="152"/>
      <c r="L57" s="152"/>
      <c r="M57" s="152"/>
      <c r="N57" s="152"/>
      <c r="O57" s="152"/>
    </row>
    <row r="58" ht="52.5" customHeight="1" spans="1:15">
      <c r="A58" s="187" t="s">
        <v>170</v>
      </c>
      <c r="B58" s="187" t="s">
        <v>171</v>
      </c>
      <c r="C58" s="152">
        <v>20000</v>
      </c>
      <c r="D58" s="152">
        <v>20000</v>
      </c>
      <c r="E58" s="152"/>
      <c r="F58" s="152">
        <v>20000</v>
      </c>
      <c r="G58" s="152"/>
      <c r="H58" s="152"/>
      <c r="I58" s="152"/>
      <c r="J58" s="152"/>
      <c r="K58" s="152"/>
      <c r="L58" s="152"/>
      <c r="M58" s="152"/>
      <c r="N58" s="152"/>
      <c r="O58" s="152"/>
    </row>
    <row r="59" ht="52.5" customHeight="1" spans="1:15">
      <c r="A59" s="188" t="s">
        <v>172</v>
      </c>
      <c r="B59" s="188" t="s">
        <v>173</v>
      </c>
      <c r="C59" s="152">
        <v>20000</v>
      </c>
      <c r="D59" s="152">
        <v>20000</v>
      </c>
      <c r="E59" s="152"/>
      <c r="F59" s="152">
        <v>20000</v>
      </c>
      <c r="G59" s="152"/>
      <c r="H59" s="152"/>
      <c r="I59" s="152"/>
      <c r="J59" s="152"/>
      <c r="K59" s="152"/>
      <c r="L59" s="152"/>
      <c r="M59" s="152"/>
      <c r="N59" s="152"/>
      <c r="O59" s="152"/>
    </row>
    <row r="60" ht="52.5" customHeight="1" spans="1:15">
      <c r="A60" s="189" t="s">
        <v>174</v>
      </c>
      <c r="B60" s="189" t="s">
        <v>173</v>
      </c>
      <c r="C60" s="152">
        <v>20000</v>
      </c>
      <c r="D60" s="152">
        <v>20000</v>
      </c>
      <c r="E60" s="152"/>
      <c r="F60" s="152">
        <v>20000</v>
      </c>
      <c r="G60" s="152"/>
      <c r="H60" s="152"/>
      <c r="I60" s="152"/>
      <c r="J60" s="152"/>
      <c r="K60" s="152"/>
      <c r="L60" s="152"/>
      <c r="M60" s="152"/>
      <c r="N60" s="152"/>
      <c r="O60" s="152"/>
    </row>
    <row r="61" ht="52.5" customHeight="1" spans="1:15">
      <c r="A61" s="187" t="s">
        <v>175</v>
      </c>
      <c r="B61" s="187" t="s">
        <v>176</v>
      </c>
      <c r="C61" s="152">
        <v>6362382.3</v>
      </c>
      <c r="D61" s="152">
        <v>6362382.3</v>
      </c>
      <c r="E61" s="152">
        <v>5575539.8</v>
      </c>
      <c r="F61" s="152">
        <v>786842.5</v>
      </c>
      <c r="G61" s="152"/>
      <c r="H61" s="152"/>
      <c r="I61" s="152"/>
      <c r="J61" s="152"/>
      <c r="K61" s="152"/>
      <c r="L61" s="152"/>
      <c r="M61" s="152"/>
      <c r="N61" s="152"/>
      <c r="O61" s="152"/>
    </row>
    <row r="62" ht="52.5" customHeight="1" spans="1:15">
      <c r="A62" s="188" t="s">
        <v>177</v>
      </c>
      <c r="B62" s="188" t="s">
        <v>178</v>
      </c>
      <c r="C62" s="152">
        <v>2292362.3</v>
      </c>
      <c r="D62" s="152">
        <v>2292362.3</v>
      </c>
      <c r="E62" s="152">
        <v>2253519.8</v>
      </c>
      <c r="F62" s="152">
        <v>38842.5</v>
      </c>
      <c r="G62" s="152"/>
      <c r="H62" s="152"/>
      <c r="I62" s="152"/>
      <c r="J62" s="152"/>
      <c r="K62" s="152"/>
      <c r="L62" s="152"/>
      <c r="M62" s="152"/>
      <c r="N62" s="152"/>
      <c r="O62" s="152"/>
    </row>
    <row r="63" ht="52.5" customHeight="1" spans="1:15">
      <c r="A63" s="189" t="s">
        <v>179</v>
      </c>
      <c r="B63" s="189" t="s">
        <v>93</v>
      </c>
      <c r="C63" s="152">
        <v>2253519.8</v>
      </c>
      <c r="D63" s="152">
        <v>2253519.8</v>
      </c>
      <c r="E63" s="152">
        <v>2253519.8</v>
      </c>
      <c r="F63" s="152"/>
      <c r="G63" s="152"/>
      <c r="H63" s="152"/>
      <c r="I63" s="152"/>
      <c r="J63" s="152"/>
      <c r="K63" s="152"/>
      <c r="L63" s="152"/>
      <c r="M63" s="152"/>
      <c r="N63" s="152"/>
      <c r="O63" s="152"/>
    </row>
    <row r="64" ht="52.5" customHeight="1" spans="1:15">
      <c r="A64" s="189" t="s">
        <v>180</v>
      </c>
      <c r="B64" s="189" t="s">
        <v>181</v>
      </c>
      <c r="C64" s="152">
        <v>18842.5</v>
      </c>
      <c r="D64" s="152">
        <v>18842.5</v>
      </c>
      <c r="E64" s="152"/>
      <c r="F64" s="152">
        <v>18842.5</v>
      </c>
      <c r="G64" s="152"/>
      <c r="H64" s="152"/>
      <c r="I64" s="152"/>
      <c r="J64" s="152"/>
      <c r="K64" s="152"/>
      <c r="L64" s="152"/>
      <c r="M64" s="152"/>
      <c r="N64" s="152"/>
      <c r="O64" s="152"/>
    </row>
    <row r="65" ht="52.5" customHeight="1" spans="1:15">
      <c r="A65" s="189" t="s">
        <v>182</v>
      </c>
      <c r="B65" s="189" t="s">
        <v>183</v>
      </c>
      <c r="C65" s="152">
        <v>20000</v>
      </c>
      <c r="D65" s="152">
        <v>20000</v>
      </c>
      <c r="E65" s="152"/>
      <c r="F65" s="152">
        <v>20000</v>
      </c>
      <c r="G65" s="152"/>
      <c r="H65" s="152"/>
      <c r="I65" s="152"/>
      <c r="J65" s="152"/>
      <c r="K65" s="152"/>
      <c r="L65" s="152"/>
      <c r="M65" s="152"/>
      <c r="N65" s="152"/>
      <c r="O65" s="152"/>
    </row>
    <row r="66" ht="52.5" customHeight="1" spans="1:15">
      <c r="A66" s="188" t="s">
        <v>184</v>
      </c>
      <c r="B66" s="188" t="s">
        <v>185</v>
      </c>
      <c r="C66" s="152">
        <v>20000</v>
      </c>
      <c r="D66" s="152">
        <v>20000</v>
      </c>
      <c r="E66" s="152"/>
      <c r="F66" s="152">
        <v>20000</v>
      </c>
      <c r="G66" s="152"/>
      <c r="H66" s="152"/>
      <c r="I66" s="152"/>
      <c r="J66" s="152"/>
      <c r="K66" s="152"/>
      <c r="L66" s="152"/>
      <c r="M66" s="152"/>
      <c r="N66" s="152"/>
      <c r="O66" s="152"/>
    </row>
    <row r="67" ht="52.5" customHeight="1" spans="1:15">
      <c r="A67" s="189" t="s">
        <v>186</v>
      </c>
      <c r="B67" s="189" t="s">
        <v>187</v>
      </c>
      <c r="C67" s="152">
        <v>20000</v>
      </c>
      <c r="D67" s="152">
        <v>20000</v>
      </c>
      <c r="E67" s="152"/>
      <c r="F67" s="152">
        <v>20000</v>
      </c>
      <c r="G67" s="152"/>
      <c r="H67" s="152"/>
      <c r="I67" s="152"/>
      <c r="J67" s="152"/>
      <c r="K67" s="152"/>
      <c r="L67" s="152"/>
      <c r="M67" s="152"/>
      <c r="N67" s="152"/>
      <c r="O67" s="152"/>
    </row>
    <row r="68" ht="52.5" customHeight="1" spans="1:15">
      <c r="A68" s="188" t="s">
        <v>188</v>
      </c>
      <c r="B68" s="188" t="s">
        <v>189</v>
      </c>
      <c r="C68" s="152">
        <v>4050020</v>
      </c>
      <c r="D68" s="152">
        <v>4050020</v>
      </c>
      <c r="E68" s="152">
        <v>3322020</v>
      </c>
      <c r="F68" s="152">
        <v>728000</v>
      </c>
      <c r="G68" s="152"/>
      <c r="H68" s="152"/>
      <c r="I68" s="152"/>
      <c r="J68" s="152"/>
      <c r="K68" s="152"/>
      <c r="L68" s="152"/>
      <c r="M68" s="152"/>
      <c r="N68" s="152"/>
      <c r="O68" s="152"/>
    </row>
    <row r="69" ht="52.5" customHeight="1" spans="1:15">
      <c r="A69" s="189" t="s">
        <v>190</v>
      </c>
      <c r="B69" s="189" t="s">
        <v>191</v>
      </c>
      <c r="C69" s="152">
        <v>4050020</v>
      </c>
      <c r="D69" s="152">
        <v>4050020</v>
      </c>
      <c r="E69" s="152">
        <v>3322020</v>
      </c>
      <c r="F69" s="152">
        <v>728000</v>
      </c>
      <c r="G69" s="152"/>
      <c r="H69" s="152"/>
      <c r="I69" s="152"/>
      <c r="J69" s="152"/>
      <c r="K69" s="152"/>
      <c r="L69" s="152"/>
      <c r="M69" s="152"/>
      <c r="N69" s="152"/>
      <c r="O69" s="152"/>
    </row>
    <row r="70" ht="52.5" customHeight="1" spans="1:15">
      <c r="A70" s="187" t="s">
        <v>192</v>
      </c>
      <c r="B70" s="187" t="s">
        <v>193</v>
      </c>
      <c r="C70" s="152">
        <v>43100</v>
      </c>
      <c r="D70" s="152">
        <v>43100</v>
      </c>
      <c r="E70" s="152"/>
      <c r="F70" s="152">
        <v>43100</v>
      </c>
      <c r="G70" s="152"/>
      <c r="H70" s="152"/>
      <c r="I70" s="152"/>
      <c r="J70" s="152"/>
      <c r="K70" s="152"/>
      <c r="L70" s="152"/>
      <c r="M70" s="152"/>
      <c r="N70" s="152"/>
      <c r="O70" s="152"/>
    </row>
    <row r="71" ht="52.5" customHeight="1" spans="1:15">
      <c r="A71" s="188" t="s">
        <v>194</v>
      </c>
      <c r="B71" s="188" t="s">
        <v>195</v>
      </c>
      <c r="C71" s="152">
        <v>43100</v>
      </c>
      <c r="D71" s="152">
        <v>43100</v>
      </c>
      <c r="E71" s="152"/>
      <c r="F71" s="152">
        <v>43100</v>
      </c>
      <c r="G71" s="152"/>
      <c r="H71" s="152"/>
      <c r="I71" s="152"/>
      <c r="J71" s="152"/>
      <c r="K71" s="152"/>
      <c r="L71" s="152"/>
      <c r="M71" s="152"/>
      <c r="N71" s="152"/>
      <c r="O71" s="152"/>
    </row>
    <row r="72" ht="52.5" customHeight="1" spans="1:15">
      <c r="A72" s="189" t="s">
        <v>196</v>
      </c>
      <c r="B72" s="189" t="s">
        <v>197</v>
      </c>
      <c r="C72" s="152">
        <v>43100</v>
      </c>
      <c r="D72" s="152">
        <v>43100</v>
      </c>
      <c r="E72" s="152"/>
      <c r="F72" s="152">
        <v>43100</v>
      </c>
      <c r="G72" s="152"/>
      <c r="H72" s="152"/>
      <c r="I72" s="152"/>
      <c r="J72" s="152"/>
      <c r="K72" s="152"/>
      <c r="L72" s="152"/>
      <c r="M72" s="152"/>
      <c r="N72" s="152"/>
      <c r="O72" s="152"/>
    </row>
    <row r="73" ht="52.5" customHeight="1" spans="1:15">
      <c r="A73" s="187" t="s">
        <v>198</v>
      </c>
      <c r="B73" s="187" t="s">
        <v>199</v>
      </c>
      <c r="C73" s="152">
        <v>943169.76</v>
      </c>
      <c r="D73" s="152">
        <v>943169.76</v>
      </c>
      <c r="E73" s="152">
        <v>943169.76</v>
      </c>
      <c r="F73" s="152"/>
      <c r="G73" s="152"/>
      <c r="H73" s="152"/>
      <c r="I73" s="152"/>
      <c r="J73" s="152"/>
      <c r="K73" s="152"/>
      <c r="L73" s="152"/>
      <c r="M73" s="152"/>
      <c r="N73" s="152"/>
      <c r="O73" s="152"/>
    </row>
    <row r="74" ht="52.5" customHeight="1" spans="1:15">
      <c r="A74" s="188" t="s">
        <v>200</v>
      </c>
      <c r="B74" s="188" t="s">
        <v>201</v>
      </c>
      <c r="C74" s="152">
        <v>943169.76</v>
      </c>
      <c r="D74" s="152">
        <v>943169.76</v>
      </c>
      <c r="E74" s="152">
        <v>943169.76</v>
      </c>
      <c r="F74" s="152"/>
      <c r="G74" s="152"/>
      <c r="H74" s="152"/>
      <c r="I74" s="152"/>
      <c r="J74" s="152"/>
      <c r="K74" s="152"/>
      <c r="L74" s="152"/>
      <c r="M74" s="152"/>
      <c r="N74" s="152"/>
      <c r="O74" s="152"/>
    </row>
    <row r="75" ht="52.5" customHeight="1" spans="1:15">
      <c r="A75" s="189" t="s">
        <v>202</v>
      </c>
      <c r="B75" s="189" t="s">
        <v>203</v>
      </c>
      <c r="C75" s="152">
        <v>943169.76</v>
      </c>
      <c r="D75" s="152">
        <v>943169.76</v>
      </c>
      <c r="E75" s="152">
        <v>943169.76</v>
      </c>
      <c r="F75" s="152"/>
      <c r="G75" s="152"/>
      <c r="H75" s="152"/>
      <c r="I75" s="152"/>
      <c r="J75" s="152"/>
      <c r="K75" s="152"/>
      <c r="L75" s="152"/>
      <c r="M75" s="152"/>
      <c r="N75" s="152"/>
      <c r="O75" s="152"/>
    </row>
    <row r="76" ht="30" customHeight="1" spans="1:15">
      <c r="A76" s="186" t="s">
        <v>30</v>
      </c>
      <c r="B76" s="186"/>
      <c r="C76" s="152">
        <v>20042937.14</v>
      </c>
      <c r="D76" s="152">
        <v>19900545.46</v>
      </c>
      <c r="E76" s="152">
        <v>17454939.96</v>
      </c>
      <c r="F76" s="152">
        <v>2445605.5</v>
      </c>
      <c r="G76" s="152"/>
      <c r="H76" s="152"/>
      <c r="I76" s="152"/>
      <c r="J76" s="152">
        <v>142391.68</v>
      </c>
      <c r="K76" s="152"/>
      <c r="L76" s="152"/>
      <c r="M76" s="152"/>
      <c r="N76" s="152"/>
      <c r="O76" s="152">
        <v>142391.68</v>
      </c>
    </row>
  </sheetData>
  <mergeCells count="13">
    <mergeCell ref="N1:O1"/>
    <mergeCell ref="A2:O2"/>
    <mergeCell ref="A3:F3"/>
    <mergeCell ref="N3:O3"/>
    <mergeCell ref="D4:F4"/>
    <mergeCell ref="J4:O4"/>
    <mergeCell ref="A76:B76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workbookViewId="0">
      <selection activeCell="A1" sqref="A1"/>
    </sheetView>
  </sheetViews>
  <sheetFormatPr defaultColWidth="9.14285714285714" defaultRowHeight="14.25" customHeight="1" outlineLevelCol="3"/>
  <cols>
    <col min="1" max="1" width="32.7714285714286" customWidth="1"/>
    <col min="2" max="2" width="23.9142857142857" customWidth="1"/>
    <col min="3" max="3" width="35.4761904761905" customWidth="1"/>
    <col min="4" max="4" width="36.4190476190476" customWidth="1"/>
  </cols>
  <sheetData>
    <row r="1" ht="17.25" customHeight="1" spans="1:4">
      <c r="A1" s="175"/>
      <c r="B1" s="175"/>
      <c r="C1" s="175"/>
      <c r="D1" s="96" t="s">
        <v>204</v>
      </c>
    </row>
    <row r="2" ht="30.75" customHeight="1" spans="1:4">
      <c r="A2" s="176" t="str">
        <f>"2026"&amp;"年部门财政拨款收支预算总表"</f>
        <v>2026年部门财政拨款收支预算总表</v>
      </c>
      <c r="B2" s="176"/>
      <c r="C2" s="176"/>
      <c r="D2" s="176"/>
    </row>
    <row r="3" ht="18.75" customHeight="1" spans="1:4">
      <c r="A3" s="47" t="str">
        <f>"单位名称："&amp;"梁河县遮岛镇人民政府"</f>
        <v>单位名称：梁河县遮岛镇人民政府</v>
      </c>
      <c r="B3" s="177"/>
      <c r="C3" s="177"/>
      <c r="D3" s="97" t="s">
        <v>1</v>
      </c>
    </row>
    <row r="4" ht="19.5" customHeight="1" spans="1:4">
      <c r="A4" s="12" t="s">
        <v>205</v>
      </c>
      <c r="B4" s="14"/>
      <c r="C4" s="12" t="s">
        <v>206</v>
      </c>
      <c r="D4" s="14"/>
    </row>
    <row r="5" ht="21.75" customHeight="1" spans="1:4">
      <c r="A5" s="69" t="s">
        <v>207</v>
      </c>
      <c r="B5" s="11" t="s">
        <v>5</v>
      </c>
      <c r="C5" s="69" t="s">
        <v>208</v>
      </c>
      <c r="D5" s="11" t="s">
        <v>5</v>
      </c>
    </row>
    <row r="6" ht="17.25" customHeight="1" spans="1:4">
      <c r="A6" s="73"/>
      <c r="B6" s="18"/>
      <c r="C6" s="73"/>
      <c r="D6" s="18"/>
    </row>
    <row r="7" ht="19.5" customHeight="1" spans="1:4">
      <c r="A7" s="92" t="s">
        <v>209</v>
      </c>
      <c r="B7" s="23">
        <v>19900545.46</v>
      </c>
      <c r="C7" s="92" t="s">
        <v>210</v>
      </c>
      <c r="D7" s="23">
        <v>19900545.46</v>
      </c>
    </row>
    <row r="8" ht="19.5" customHeight="1" spans="1:4">
      <c r="A8" s="92" t="s">
        <v>211</v>
      </c>
      <c r="B8" s="23">
        <v>19900545.46</v>
      </c>
      <c r="C8" s="178" t="str">
        <f>"（"&amp;"一"&amp;"）"&amp;"一般公共服务支出"</f>
        <v>（一）一般公共服务支出</v>
      </c>
      <c r="D8" s="23">
        <v>8391767.56</v>
      </c>
    </row>
    <row r="9" ht="19.5" customHeight="1" spans="1:4">
      <c r="A9" s="179" t="s">
        <v>212</v>
      </c>
      <c r="B9" s="23"/>
      <c r="C9" s="178" t="str">
        <f>"（"&amp;"二"&amp;"）"&amp;"公共安全支出"</f>
        <v>（二）公共安全支出</v>
      </c>
      <c r="D9" s="23">
        <v>20000</v>
      </c>
    </row>
    <row r="10" ht="19.5" customHeight="1" spans="1:4">
      <c r="A10" s="179" t="s">
        <v>213</v>
      </c>
      <c r="B10" s="23"/>
      <c r="C10" s="178" t="str">
        <f>"（"&amp;"三"&amp;"）"&amp;"社会保障和就业支出"</f>
        <v>（三）社会保障和就业支出</v>
      </c>
      <c r="D10" s="23">
        <v>3252416.96</v>
      </c>
    </row>
    <row r="11" ht="19.5" customHeight="1" spans="1:4">
      <c r="A11" s="179" t="s">
        <v>214</v>
      </c>
      <c r="B11" s="23"/>
      <c r="C11" s="178" t="str">
        <f>"（"&amp;"四"&amp;"）"&amp;"卫生健康支出"</f>
        <v>（四）卫生健康支出</v>
      </c>
      <c r="D11" s="23">
        <v>867708.88</v>
      </c>
    </row>
    <row r="12" ht="19.5" customHeight="1" spans="1:4">
      <c r="A12" s="179" t="s">
        <v>211</v>
      </c>
      <c r="B12" s="23"/>
      <c r="C12" s="178" t="str">
        <f>"（"&amp;"五"&amp;"）"&amp;"城乡社区支出"</f>
        <v>（五）城乡社区支出</v>
      </c>
      <c r="D12" s="23">
        <v>20000</v>
      </c>
    </row>
    <row r="13" ht="19.5" customHeight="1" spans="1:4">
      <c r="A13" s="179" t="s">
        <v>212</v>
      </c>
      <c r="B13" s="23"/>
      <c r="C13" s="178" t="str">
        <f>"（"&amp;"六"&amp;"）"&amp;"农林水支出"</f>
        <v>（六）农林水支出</v>
      </c>
      <c r="D13" s="23">
        <v>6362382.3</v>
      </c>
    </row>
    <row r="14" ht="19.5" customHeight="1" spans="1:4">
      <c r="A14" s="179" t="s">
        <v>213</v>
      </c>
      <c r="B14" s="23"/>
      <c r="C14" s="178" t="str">
        <f>"（"&amp;"七"&amp;"）"&amp;"交通运输支出"</f>
        <v>（七）交通运输支出</v>
      </c>
      <c r="D14" s="23">
        <v>43100</v>
      </c>
    </row>
    <row r="15" ht="19.5" customHeight="1" spans="1:4">
      <c r="A15" s="180"/>
      <c r="B15" s="23"/>
      <c r="C15" s="178" t="str">
        <f>"（"&amp;"八"&amp;"）"&amp;"住房保障支出"</f>
        <v>（八）住房保障支出</v>
      </c>
      <c r="D15" s="23">
        <v>943169.76</v>
      </c>
    </row>
    <row r="16" ht="19.5" customHeight="1" spans="1:4">
      <c r="A16" s="180"/>
      <c r="B16" s="23"/>
      <c r="C16" s="178"/>
      <c r="D16" s="23"/>
    </row>
    <row r="17" ht="19.5" customHeight="1" spans="1:4">
      <c r="A17" s="180"/>
      <c r="B17" s="23"/>
      <c r="C17" s="178"/>
      <c r="D17" s="23"/>
    </row>
    <row r="18" ht="19.5" customHeight="1" spans="1:4">
      <c r="A18" s="180"/>
      <c r="B18" s="23"/>
      <c r="C18" s="178"/>
      <c r="D18" s="23"/>
    </row>
    <row r="19" ht="19.5" customHeight="1" spans="1:4">
      <c r="A19" s="180"/>
      <c r="B19" s="23"/>
      <c r="C19" s="178"/>
      <c r="D19" s="23"/>
    </row>
    <row r="20" ht="19.5" customHeight="1" spans="1:4">
      <c r="A20" s="92"/>
      <c r="B20" s="23"/>
      <c r="C20" s="178"/>
      <c r="D20" s="23"/>
    </row>
    <row r="21" ht="19.5" customHeight="1" spans="1:4">
      <c r="A21" s="92"/>
      <c r="B21" s="23"/>
      <c r="C21" s="92"/>
      <c r="D21" s="23"/>
    </row>
    <row r="22" ht="19.5" customHeight="1" spans="1:4">
      <c r="A22" s="92"/>
      <c r="B22" s="23"/>
      <c r="C22" s="92"/>
      <c r="D22" s="23"/>
    </row>
    <row r="23" ht="19.5" customHeight="1" spans="1:4">
      <c r="A23" s="92"/>
      <c r="B23" s="23"/>
      <c r="C23" s="92"/>
      <c r="D23" s="23"/>
    </row>
    <row r="24" ht="19.5" customHeight="1" spans="1:4">
      <c r="A24" s="92"/>
      <c r="B24" s="23"/>
      <c r="C24" s="92"/>
      <c r="D24" s="23"/>
    </row>
    <row r="25" ht="19.5" customHeight="1" spans="1:4">
      <c r="A25" s="92"/>
      <c r="B25" s="23"/>
      <c r="C25" s="92"/>
      <c r="D25" s="23"/>
    </row>
    <row r="26" ht="19.5" customHeight="1" spans="1:4">
      <c r="A26" s="178"/>
      <c r="B26" s="23"/>
      <c r="C26" s="92"/>
      <c r="D26" s="23"/>
    </row>
    <row r="27" ht="19.5" customHeight="1" spans="1:4">
      <c r="A27" s="92"/>
      <c r="B27" s="23"/>
      <c r="C27" s="92"/>
      <c r="D27" s="23"/>
    </row>
    <row r="28" customHeight="1" spans="1:4">
      <c r="A28" s="92"/>
      <c r="B28" s="23"/>
      <c r="C28" s="179"/>
      <c r="D28" s="23"/>
    </row>
    <row r="29" ht="19.5" customHeight="1" spans="1:4">
      <c r="A29" s="92"/>
      <c r="B29" s="23"/>
      <c r="C29" s="92"/>
      <c r="D29" s="23"/>
    </row>
    <row r="30" ht="19.5" customHeight="1" spans="1:4">
      <c r="A30" s="178"/>
      <c r="B30" s="23"/>
      <c r="C30" s="92"/>
      <c r="D30" s="23"/>
    </row>
    <row r="31" ht="18" customHeight="1" spans="1:4">
      <c r="A31" s="178"/>
      <c r="B31" s="23"/>
      <c r="C31" s="92"/>
      <c r="D31" s="23"/>
    </row>
    <row r="32" ht="18" customHeight="1" spans="1:4">
      <c r="A32" s="178"/>
      <c r="B32" s="23"/>
      <c r="C32" s="179"/>
      <c r="D32" s="23"/>
    </row>
    <row r="33" ht="18" customHeight="1" spans="1:4">
      <c r="A33" s="178"/>
      <c r="B33" s="23"/>
      <c r="C33" s="179"/>
      <c r="D33" s="23"/>
    </row>
    <row r="34" ht="19.5" customHeight="1" spans="1:4">
      <c r="A34" s="178"/>
      <c r="B34" s="181"/>
      <c r="C34" s="92"/>
      <c r="D34" s="181"/>
    </row>
    <row r="35" ht="19.5" customHeight="1" spans="1:4">
      <c r="A35" s="178"/>
      <c r="B35" s="23"/>
      <c r="C35" s="92" t="s">
        <v>215</v>
      </c>
      <c r="D35" s="23"/>
    </row>
    <row r="36" ht="19.5" customHeight="1" spans="1:4">
      <c r="A36" s="182" t="s">
        <v>24</v>
      </c>
      <c r="B36" s="23">
        <v>19900545.46</v>
      </c>
      <c r="C36" s="182" t="s">
        <v>25</v>
      </c>
      <c r="D36" s="23">
        <v>19900545.46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76"/>
  <sheetViews>
    <sheetView showZeros="0" workbookViewId="0">
      <selection activeCell="A1" sqref="A1"/>
    </sheetView>
  </sheetViews>
  <sheetFormatPr defaultColWidth="10.2857142857143" defaultRowHeight="15" customHeight="1" outlineLevelCol="6"/>
  <cols>
    <col min="1" max="1" width="26.3428571428571" customWidth="1"/>
    <col min="2" max="2" width="24.6285714285714" customWidth="1"/>
    <col min="3" max="7" width="19.2857142857143" customWidth="1"/>
  </cols>
  <sheetData>
    <row r="1" ht="18.75" customHeight="1" spans="1:7">
      <c r="A1" s="142"/>
      <c r="B1" s="142"/>
      <c r="C1" s="142"/>
      <c r="D1" s="142"/>
      <c r="E1" s="142"/>
      <c r="F1" s="142"/>
      <c r="G1" s="146" t="s">
        <v>216</v>
      </c>
    </row>
    <row r="2" ht="33" customHeight="1" spans="1:7">
      <c r="A2" s="168" t="str">
        <f>"2026"&amp;"年一般公共预算支出预算表（按功能科目分类）"</f>
        <v>2026年一般公共预算支出预算表（按功能科目分类）</v>
      </c>
      <c r="B2" s="168"/>
      <c r="C2" s="168"/>
      <c r="D2" s="168"/>
      <c r="E2" s="168"/>
      <c r="F2" s="168"/>
      <c r="G2" s="168"/>
    </row>
    <row r="3" ht="18.75" customHeight="1" spans="1:7">
      <c r="A3" s="169" t="str">
        <f>"单位名称："&amp;"梁河县遮岛镇人民政府"</f>
        <v>单位名称：梁河县遮岛镇人民政府</v>
      </c>
      <c r="B3" s="169"/>
      <c r="C3" s="142"/>
      <c r="D3" s="142"/>
      <c r="E3" s="142"/>
      <c r="F3" s="142"/>
      <c r="G3" s="146" t="s">
        <v>1</v>
      </c>
    </row>
    <row r="4" ht="18.75" customHeight="1" spans="1:7">
      <c r="A4" s="170" t="s">
        <v>217</v>
      </c>
      <c r="B4" s="170"/>
      <c r="C4" s="170" t="s">
        <v>30</v>
      </c>
      <c r="D4" s="170" t="s">
        <v>52</v>
      </c>
      <c r="E4" s="170"/>
      <c r="F4" s="170"/>
      <c r="G4" s="170" t="s">
        <v>53</v>
      </c>
    </row>
    <row r="5" ht="18.75" customHeight="1" spans="1:7">
      <c r="A5" s="170" t="s">
        <v>48</v>
      </c>
      <c r="B5" s="170" t="s">
        <v>49</v>
      </c>
      <c r="C5" s="170"/>
      <c r="D5" s="170" t="s">
        <v>33</v>
      </c>
      <c r="E5" s="170" t="s">
        <v>218</v>
      </c>
      <c r="F5" s="170" t="s">
        <v>219</v>
      </c>
      <c r="G5" s="170"/>
    </row>
    <row r="6" ht="18.75" customHeight="1" spans="1:7">
      <c r="A6" s="170" t="s">
        <v>59</v>
      </c>
      <c r="B6" s="170" t="s">
        <v>60</v>
      </c>
      <c r="C6" s="170" t="s">
        <v>61</v>
      </c>
      <c r="D6" s="170" t="s">
        <v>62</v>
      </c>
      <c r="E6" s="170" t="s">
        <v>63</v>
      </c>
      <c r="F6" s="170" t="s">
        <v>64</v>
      </c>
      <c r="G6" s="170" t="s">
        <v>65</v>
      </c>
    </row>
    <row r="7" ht="18.75" customHeight="1" spans="1:7">
      <c r="A7" s="171" t="s">
        <v>74</v>
      </c>
      <c r="B7" s="171" t="s">
        <v>75</v>
      </c>
      <c r="C7" s="172">
        <v>8391767.56</v>
      </c>
      <c r="D7" s="172">
        <v>7306887.56</v>
      </c>
      <c r="E7" s="172">
        <v>6476662</v>
      </c>
      <c r="F7" s="172">
        <v>830225.56</v>
      </c>
      <c r="G7" s="172">
        <v>1084880</v>
      </c>
    </row>
    <row r="8" ht="18.75" customHeight="1" outlineLevel="1" spans="1:7">
      <c r="A8" s="173" t="s">
        <v>76</v>
      </c>
      <c r="B8" s="173" t="s">
        <v>77</v>
      </c>
      <c r="C8" s="172">
        <v>139000</v>
      </c>
      <c r="D8" s="172"/>
      <c r="E8" s="172"/>
      <c r="F8" s="172"/>
      <c r="G8" s="172">
        <v>139000</v>
      </c>
    </row>
    <row r="9" ht="18.75" customHeight="1" outlineLevel="2" spans="1:7">
      <c r="A9" s="174" t="s">
        <v>78</v>
      </c>
      <c r="B9" s="174" t="s">
        <v>79</v>
      </c>
      <c r="C9" s="172">
        <v>60000</v>
      </c>
      <c r="D9" s="172"/>
      <c r="E9" s="172"/>
      <c r="F9" s="172"/>
      <c r="G9" s="172">
        <v>60000</v>
      </c>
    </row>
    <row r="10" ht="18.75" customHeight="1" outlineLevel="2" spans="1:7">
      <c r="A10" s="174" t="s">
        <v>80</v>
      </c>
      <c r="B10" s="174" t="s">
        <v>81</v>
      </c>
      <c r="C10" s="172">
        <v>79000</v>
      </c>
      <c r="D10" s="172"/>
      <c r="E10" s="172"/>
      <c r="F10" s="172"/>
      <c r="G10" s="172">
        <v>79000</v>
      </c>
    </row>
    <row r="11" ht="18.75" customHeight="1" outlineLevel="1" spans="1:7">
      <c r="A11" s="173" t="s">
        <v>82</v>
      </c>
      <c r="B11" s="173" t="s">
        <v>83</v>
      </c>
      <c r="C11" s="172">
        <v>10000</v>
      </c>
      <c r="D11" s="172"/>
      <c r="E11" s="172"/>
      <c r="F11" s="172"/>
      <c r="G11" s="172">
        <v>10000</v>
      </c>
    </row>
    <row r="12" ht="18.75" customHeight="1" outlineLevel="2" spans="1:7">
      <c r="A12" s="174" t="s">
        <v>84</v>
      </c>
      <c r="B12" s="174" t="s">
        <v>85</v>
      </c>
      <c r="C12" s="172">
        <v>10000</v>
      </c>
      <c r="D12" s="172"/>
      <c r="E12" s="172"/>
      <c r="F12" s="172"/>
      <c r="G12" s="172">
        <v>10000</v>
      </c>
    </row>
    <row r="13" ht="18.75" customHeight="1" outlineLevel="1" spans="1:7">
      <c r="A13" s="173" t="s">
        <v>86</v>
      </c>
      <c r="B13" s="173" t="s">
        <v>87</v>
      </c>
      <c r="C13" s="172">
        <v>7111947.56</v>
      </c>
      <c r="D13" s="172">
        <v>7011947.56</v>
      </c>
      <c r="E13" s="172">
        <v>6329722</v>
      </c>
      <c r="F13" s="172">
        <v>682225.56</v>
      </c>
      <c r="G13" s="172">
        <v>100000</v>
      </c>
    </row>
    <row r="14" ht="18.75" customHeight="1" outlineLevel="2" spans="1:7">
      <c r="A14" s="174" t="s">
        <v>88</v>
      </c>
      <c r="B14" s="174" t="s">
        <v>89</v>
      </c>
      <c r="C14" s="172">
        <v>4237522.24</v>
      </c>
      <c r="D14" s="172">
        <v>4237522.24</v>
      </c>
      <c r="E14" s="172">
        <v>3720847</v>
      </c>
      <c r="F14" s="172">
        <v>516675.24</v>
      </c>
      <c r="G14" s="172"/>
    </row>
    <row r="15" ht="18.75" customHeight="1" outlineLevel="2" spans="1:7">
      <c r="A15" s="174" t="s">
        <v>90</v>
      </c>
      <c r="B15" s="174" t="s">
        <v>91</v>
      </c>
      <c r="C15" s="172">
        <v>100000</v>
      </c>
      <c r="D15" s="172"/>
      <c r="E15" s="172"/>
      <c r="F15" s="172"/>
      <c r="G15" s="172">
        <v>100000</v>
      </c>
    </row>
    <row r="16" ht="18.75" customHeight="1" outlineLevel="2" spans="1:7">
      <c r="A16" s="174" t="s">
        <v>92</v>
      </c>
      <c r="B16" s="174" t="s">
        <v>93</v>
      </c>
      <c r="C16" s="172">
        <v>2774425.32</v>
      </c>
      <c r="D16" s="172">
        <v>2774425.32</v>
      </c>
      <c r="E16" s="172">
        <v>2608875</v>
      </c>
      <c r="F16" s="172">
        <v>165550.32</v>
      </c>
      <c r="G16" s="172"/>
    </row>
    <row r="17" ht="18.75" customHeight="1" outlineLevel="1" spans="1:7">
      <c r="A17" s="173" t="s">
        <v>94</v>
      </c>
      <c r="B17" s="173" t="s">
        <v>95</v>
      </c>
      <c r="C17" s="172">
        <v>10000</v>
      </c>
      <c r="D17" s="172"/>
      <c r="E17" s="172"/>
      <c r="F17" s="172"/>
      <c r="G17" s="172">
        <v>10000</v>
      </c>
    </row>
    <row r="18" ht="18.75" customHeight="1" outlineLevel="2" spans="1:7">
      <c r="A18" s="174" t="s">
        <v>96</v>
      </c>
      <c r="B18" s="174" t="s">
        <v>91</v>
      </c>
      <c r="C18" s="172">
        <v>10000</v>
      </c>
      <c r="D18" s="172"/>
      <c r="E18" s="172"/>
      <c r="F18" s="172"/>
      <c r="G18" s="172">
        <v>10000</v>
      </c>
    </row>
    <row r="19" ht="18.75" customHeight="1" outlineLevel="1" spans="1:7">
      <c r="A19" s="173" t="s">
        <v>97</v>
      </c>
      <c r="B19" s="173" t="s">
        <v>98</v>
      </c>
      <c r="C19" s="172">
        <v>20000</v>
      </c>
      <c r="D19" s="172"/>
      <c r="E19" s="172"/>
      <c r="F19" s="172"/>
      <c r="G19" s="172">
        <v>20000</v>
      </c>
    </row>
    <row r="20" ht="18.75" customHeight="1" outlineLevel="2" spans="1:7">
      <c r="A20" s="174" t="s">
        <v>99</v>
      </c>
      <c r="B20" s="174" t="s">
        <v>100</v>
      </c>
      <c r="C20" s="172">
        <v>20000</v>
      </c>
      <c r="D20" s="172"/>
      <c r="E20" s="172"/>
      <c r="F20" s="172"/>
      <c r="G20" s="172">
        <v>20000</v>
      </c>
    </row>
    <row r="21" ht="18.75" customHeight="1" outlineLevel="1" spans="1:7">
      <c r="A21" s="173" t="s">
        <v>101</v>
      </c>
      <c r="B21" s="173" t="s">
        <v>102</v>
      </c>
      <c r="C21" s="172">
        <v>69100</v>
      </c>
      <c r="D21" s="172">
        <v>54100</v>
      </c>
      <c r="E21" s="172">
        <v>24300</v>
      </c>
      <c r="F21" s="172">
        <v>29800</v>
      </c>
      <c r="G21" s="172">
        <v>15000</v>
      </c>
    </row>
    <row r="22" ht="18.75" customHeight="1" outlineLevel="2" spans="1:7">
      <c r="A22" s="174" t="s">
        <v>103</v>
      </c>
      <c r="B22" s="174" t="s">
        <v>91</v>
      </c>
      <c r="C22" s="172">
        <v>39300</v>
      </c>
      <c r="D22" s="172">
        <v>24300</v>
      </c>
      <c r="E22" s="172">
        <v>24300</v>
      </c>
      <c r="F22" s="172"/>
      <c r="G22" s="172">
        <v>15000</v>
      </c>
    </row>
    <row r="23" ht="18.75" customHeight="1" outlineLevel="2" spans="1:7">
      <c r="A23" s="174" t="s">
        <v>104</v>
      </c>
      <c r="B23" s="174" t="s">
        <v>105</v>
      </c>
      <c r="C23" s="172">
        <v>29800</v>
      </c>
      <c r="D23" s="172">
        <v>29800</v>
      </c>
      <c r="E23" s="172"/>
      <c r="F23" s="172">
        <v>29800</v>
      </c>
      <c r="G23" s="172"/>
    </row>
    <row r="24" ht="18.75" customHeight="1" outlineLevel="1" spans="1:7">
      <c r="A24" s="173" t="s">
        <v>106</v>
      </c>
      <c r="B24" s="173" t="s">
        <v>107</v>
      </c>
      <c r="C24" s="172">
        <v>947720</v>
      </c>
      <c r="D24" s="172">
        <v>240840</v>
      </c>
      <c r="E24" s="172">
        <v>122640</v>
      </c>
      <c r="F24" s="172">
        <v>118200</v>
      </c>
      <c r="G24" s="172">
        <v>706880</v>
      </c>
    </row>
    <row r="25" ht="18.75" customHeight="1" outlineLevel="2" spans="1:7">
      <c r="A25" s="174" t="s">
        <v>108</v>
      </c>
      <c r="B25" s="174" t="s">
        <v>109</v>
      </c>
      <c r="C25" s="172">
        <v>947720</v>
      </c>
      <c r="D25" s="172">
        <v>240840</v>
      </c>
      <c r="E25" s="172">
        <v>122640</v>
      </c>
      <c r="F25" s="172">
        <v>118200</v>
      </c>
      <c r="G25" s="172">
        <v>706880</v>
      </c>
    </row>
    <row r="26" ht="18.75" customHeight="1" outlineLevel="1" spans="1:7">
      <c r="A26" s="173" t="s">
        <v>110</v>
      </c>
      <c r="B26" s="173" t="s">
        <v>111</v>
      </c>
      <c r="C26" s="172">
        <v>20000</v>
      </c>
      <c r="D26" s="172"/>
      <c r="E26" s="172"/>
      <c r="F26" s="172"/>
      <c r="G26" s="172">
        <v>20000</v>
      </c>
    </row>
    <row r="27" ht="18.75" customHeight="1" outlineLevel="2" spans="1:7">
      <c r="A27" s="174" t="s">
        <v>112</v>
      </c>
      <c r="B27" s="174" t="s">
        <v>91</v>
      </c>
      <c r="C27" s="172">
        <v>20000</v>
      </c>
      <c r="D27" s="172"/>
      <c r="E27" s="172"/>
      <c r="F27" s="172"/>
      <c r="G27" s="172">
        <v>20000</v>
      </c>
    </row>
    <row r="28" ht="18.75" customHeight="1" outlineLevel="1" spans="1:7">
      <c r="A28" s="173" t="s">
        <v>113</v>
      </c>
      <c r="B28" s="173" t="s">
        <v>114</v>
      </c>
      <c r="C28" s="172">
        <v>10000</v>
      </c>
      <c r="D28" s="172"/>
      <c r="E28" s="172"/>
      <c r="F28" s="172"/>
      <c r="G28" s="172">
        <v>10000</v>
      </c>
    </row>
    <row r="29" ht="18.75" customHeight="1" outlineLevel="2" spans="1:7">
      <c r="A29" s="174" t="s">
        <v>115</v>
      </c>
      <c r="B29" s="174" t="s">
        <v>116</v>
      </c>
      <c r="C29" s="172">
        <v>10000</v>
      </c>
      <c r="D29" s="172"/>
      <c r="E29" s="172"/>
      <c r="F29" s="172"/>
      <c r="G29" s="172">
        <v>10000</v>
      </c>
    </row>
    <row r="30" ht="18.75" customHeight="1" outlineLevel="1" spans="1:7">
      <c r="A30" s="173" t="s">
        <v>117</v>
      </c>
      <c r="B30" s="173" t="s">
        <v>118</v>
      </c>
      <c r="C30" s="172">
        <v>54000</v>
      </c>
      <c r="D30" s="172"/>
      <c r="E30" s="172"/>
      <c r="F30" s="172"/>
      <c r="G30" s="172">
        <v>54000</v>
      </c>
    </row>
    <row r="31" ht="18.75" customHeight="1" outlineLevel="2" spans="1:7">
      <c r="A31" s="174" t="s">
        <v>119</v>
      </c>
      <c r="B31" s="174" t="s">
        <v>118</v>
      </c>
      <c r="C31" s="172">
        <v>54000</v>
      </c>
      <c r="D31" s="172"/>
      <c r="E31" s="172"/>
      <c r="F31" s="172"/>
      <c r="G31" s="172">
        <v>54000</v>
      </c>
    </row>
    <row r="32" ht="18.75" customHeight="1" spans="1:7">
      <c r="A32" s="171" t="s">
        <v>120</v>
      </c>
      <c r="B32" s="171" t="s">
        <v>121</v>
      </c>
      <c r="C32" s="172">
        <v>20000</v>
      </c>
      <c r="D32" s="172"/>
      <c r="E32" s="172"/>
      <c r="F32" s="172"/>
      <c r="G32" s="172">
        <v>20000</v>
      </c>
    </row>
    <row r="33" ht="18.75" customHeight="1" outlineLevel="1" spans="1:7">
      <c r="A33" s="173" t="s">
        <v>122</v>
      </c>
      <c r="B33" s="173" t="s">
        <v>123</v>
      </c>
      <c r="C33" s="172">
        <v>20000</v>
      </c>
      <c r="D33" s="172"/>
      <c r="E33" s="172"/>
      <c r="F33" s="172"/>
      <c r="G33" s="172">
        <v>20000</v>
      </c>
    </row>
    <row r="34" ht="18.75" customHeight="1" outlineLevel="2" spans="1:7">
      <c r="A34" s="174" t="s">
        <v>124</v>
      </c>
      <c r="B34" s="174" t="s">
        <v>91</v>
      </c>
      <c r="C34" s="172">
        <v>20000</v>
      </c>
      <c r="D34" s="172"/>
      <c r="E34" s="172"/>
      <c r="F34" s="172"/>
      <c r="G34" s="172">
        <v>20000</v>
      </c>
    </row>
    <row r="35" ht="18.75" customHeight="1" spans="1:7">
      <c r="A35" s="171" t="s">
        <v>125</v>
      </c>
      <c r="B35" s="171" t="s">
        <v>126</v>
      </c>
      <c r="C35" s="172">
        <v>3252416.96</v>
      </c>
      <c r="D35" s="172">
        <v>3099068.96</v>
      </c>
      <c r="E35" s="172">
        <v>3093368.96</v>
      </c>
      <c r="F35" s="172">
        <v>5700</v>
      </c>
      <c r="G35" s="172">
        <v>153348</v>
      </c>
    </row>
    <row r="36" ht="18.75" customHeight="1" outlineLevel="1" spans="1:7">
      <c r="A36" s="173" t="s">
        <v>127</v>
      </c>
      <c r="B36" s="173" t="s">
        <v>128</v>
      </c>
      <c r="C36" s="172">
        <v>1294998.24</v>
      </c>
      <c r="D36" s="172">
        <v>1294998.24</v>
      </c>
      <c r="E36" s="172">
        <v>1294998.24</v>
      </c>
      <c r="F36" s="172"/>
      <c r="G36" s="172"/>
    </row>
    <row r="37" ht="18.75" customHeight="1" outlineLevel="2" spans="1:7">
      <c r="A37" s="174" t="s">
        <v>129</v>
      </c>
      <c r="B37" s="174" t="s">
        <v>130</v>
      </c>
      <c r="C37" s="172">
        <v>1294998.24</v>
      </c>
      <c r="D37" s="172">
        <v>1294998.24</v>
      </c>
      <c r="E37" s="172">
        <v>1294998.24</v>
      </c>
      <c r="F37" s="172"/>
      <c r="G37" s="172"/>
    </row>
    <row r="38" ht="18.75" customHeight="1" outlineLevel="1" spans="1:7">
      <c r="A38" s="173" t="s">
        <v>131</v>
      </c>
      <c r="B38" s="173" t="s">
        <v>132</v>
      </c>
      <c r="C38" s="172">
        <v>1635558.68</v>
      </c>
      <c r="D38" s="172">
        <v>1635558.68</v>
      </c>
      <c r="E38" s="172">
        <v>1629858.68</v>
      </c>
      <c r="F38" s="172">
        <v>5700</v>
      </c>
      <c r="G38" s="172"/>
    </row>
    <row r="39" ht="18.75" customHeight="1" outlineLevel="2" spans="1:7">
      <c r="A39" s="174" t="s">
        <v>133</v>
      </c>
      <c r="B39" s="174" t="s">
        <v>134</v>
      </c>
      <c r="C39" s="172">
        <v>29847</v>
      </c>
      <c r="D39" s="172">
        <v>29847</v>
      </c>
      <c r="E39" s="172">
        <v>29847</v>
      </c>
      <c r="F39" s="172"/>
      <c r="G39" s="172"/>
    </row>
    <row r="40" ht="18.75" customHeight="1" outlineLevel="2" spans="1:7">
      <c r="A40" s="174" t="s">
        <v>135</v>
      </c>
      <c r="B40" s="174" t="s">
        <v>136</v>
      </c>
      <c r="C40" s="172">
        <v>62135.5</v>
      </c>
      <c r="D40" s="172">
        <v>62135.5</v>
      </c>
      <c r="E40" s="172">
        <v>56435.5</v>
      </c>
      <c r="F40" s="172">
        <v>5700</v>
      </c>
      <c r="G40" s="172"/>
    </row>
    <row r="41" ht="18.75" customHeight="1" outlineLevel="2" spans="1:7">
      <c r="A41" s="174" t="s">
        <v>137</v>
      </c>
      <c r="B41" s="174" t="s">
        <v>138</v>
      </c>
      <c r="C41" s="172">
        <v>1257559.68</v>
      </c>
      <c r="D41" s="172">
        <v>1257559.68</v>
      </c>
      <c r="E41" s="172">
        <v>1257559.68</v>
      </c>
      <c r="F41" s="172"/>
      <c r="G41" s="172"/>
    </row>
    <row r="42" ht="18.75" customHeight="1" outlineLevel="2" spans="1:7">
      <c r="A42" s="174" t="s">
        <v>139</v>
      </c>
      <c r="B42" s="174" t="s">
        <v>140</v>
      </c>
      <c r="C42" s="172">
        <v>286016.5</v>
      </c>
      <c r="D42" s="172">
        <v>286016.5</v>
      </c>
      <c r="E42" s="172">
        <v>286016.5</v>
      </c>
      <c r="F42" s="172"/>
      <c r="G42" s="172"/>
    </row>
    <row r="43" ht="18.75" customHeight="1" outlineLevel="1" spans="1:7">
      <c r="A43" s="173" t="s">
        <v>141</v>
      </c>
      <c r="B43" s="173" t="s">
        <v>142</v>
      </c>
      <c r="C43" s="172">
        <v>63348</v>
      </c>
      <c r="D43" s="172"/>
      <c r="E43" s="172"/>
      <c r="F43" s="172"/>
      <c r="G43" s="172">
        <v>63348</v>
      </c>
    </row>
    <row r="44" ht="18.75" customHeight="1" outlineLevel="2" spans="1:7">
      <c r="A44" s="174" t="s">
        <v>143</v>
      </c>
      <c r="B44" s="174" t="s">
        <v>144</v>
      </c>
      <c r="C44" s="172">
        <v>63348</v>
      </c>
      <c r="D44" s="172"/>
      <c r="E44" s="172"/>
      <c r="F44" s="172"/>
      <c r="G44" s="172">
        <v>63348</v>
      </c>
    </row>
    <row r="45" ht="18.75" customHeight="1" outlineLevel="1" spans="1:7">
      <c r="A45" s="173" t="s">
        <v>145</v>
      </c>
      <c r="B45" s="173" t="s">
        <v>146</v>
      </c>
      <c r="C45" s="172">
        <v>136800</v>
      </c>
      <c r="D45" s="172">
        <v>136800</v>
      </c>
      <c r="E45" s="172">
        <v>136800</v>
      </c>
      <c r="F45" s="172"/>
      <c r="G45" s="172"/>
    </row>
    <row r="46" ht="18.75" customHeight="1" outlineLevel="2" spans="1:7">
      <c r="A46" s="174" t="s">
        <v>147</v>
      </c>
      <c r="B46" s="174" t="s">
        <v>148</v>
      </c>
      <c r="C46" s="172">
        <v>136800</v>
      </c>
      <c r="D46" s="172">
        <v>136800</v>
      </c>
      <c r="E46" s="172">
        <v>136800</v>
      </c>
      <c r="F46" s="172"/>
      <c r="G46" s="172"/>
    </row>
    <row r="47" ht="18.75" customHeight="1" outlineLevel="1" spans="1:7">
      <c r="A47" s="173" t="s">
        <v>149</v>
      </c>
      <c r="B47" s="173" t="s">
        <v>150</v>
      </c>
      <c r="C47" s="172">
        <v>90000</v>
      </c>
      <c r="D47" s="172"/>
      <c r="E47" s="172"/>
      <c r="F47" s="172"/>
      <c r="G47" s="172">
        <v>90000</v>
      </c>
    </row>
    <row r="48" ht="18.75" customHeight="1" outlineLevel="2" spans="1:7">
      <c r="A48" s="174" t="s">
        <v>151</v>
      </c>
      <c r="B48" s="174" t="s">
        <v>152</v>
      </c>
      <c r="C48" s="172">
        <v>90000</v>
      </c>
      <c r="D48" s="172"/>
      <c r="E48" s="172"/>
      <c r="F48" s="172"/>
      <c r="G48" s="172">
        <v>90000</v>
      </c>
    </row>
    <row r="49" ht="18.75" customHeight="1" outlineLevel="1" spans="1:7">
      <c r="A49" s="173" t="s">
        <v>153</v>
      </c>
      <c r="B49" s="173" t="s">
        <v>154</v>
      </c>
      <c r="C49" s="172">
        <v>31712.04</v>
      </c>
      <c r="D49" s="172">
        <v>31712.04</v>
      </c>
      <c r="E49" s="172">
        <v>31712.04</v>
      </c>
      <c r="F49" s="172"/>
      <c r="G49" s="172"/>
    </row>
    <row r="50" ht="18.75" customHeight="1" outlineLevel="2" spans="1:7">
      <c r="A50" s="174" t="s">
        <v>155</v>
      </c>
      <c r="B50" s="174" t="s">
        <v>154</v>
      </c>
      <c r="C50" s="172">
        <v>31712.04</v>
      </c>
      <c r="D50" s="172">
        <v>31712.04</v>
      </c>
      <c r="E50" s="172">
        <v>31712.04</v>
      </c>
      <c r="F50" s="172"/>
      <c r="G50" s="172"/>
    </row>
    <row r="51" ht="18.75" customHeight="1" spans="1:7">
      <c r="A51" s="171" t="s">
        <v>156</v>
      </c>
      <c r="B51" s="171" t="s">
        <v>157</v>
      </c>
      <c r="C51" s="172">
        <v>867708.88</v>
      </c>
      <c r="D51" s="172">
        <v>530273.88</v>
      </c>
      <c r="E51" s="172">
        <v>530273.88</v>
      </c>
      <c r="F51" s="172"/>
      <c r="G51" s="172">
        <v>337435</v>
      </c>
    </row>
    <row r="52" ht="18.75" customHeight="1" outlineLevel="1" spans="1:7">
      <c r="A52" s="173" t="s">
        <v>158</v>
      </c>
      <c r="B52" s="173" t="s">
        <v>159</v>
      </c>
      <c r="C52" s="172">
        <v>337435</v>
      </c>
      <c r="D52" s="172"/>
      <c r="E52" s="172"/>
      <c r="F52" s="172"/>
      <c r="G52" s="172">
        <v>337435</v>
      </c>
    </row>
    <row r="53" ht="18.75" customHeight="1" outlineLevel="2" spans="1:7">
      <c r="A53" s="174" t="s">
        <v>160</v>
      </c>
      <c r="B53" s="174" t="s">
        <v>161</v>
      </c>
      <c r="C53" s="172">
        <v>337435</v>
      </c>
      <c r="D53" s="172"/>
      <c r="E53" s="172"/>
      <c r="F53" s="172"/>
      <c r="G53" s="172">
        <v>337435</v>
      </c>
    </row>
    <row r="54" ht="18.75" customHeight="1" outlineLevel="1" spans="1:7">
      <c r="A54" s="173" t="s">
        <v>162</v>
      </c>
      <c r="B54" s="173" t="s">
        <v>163</v>
      </c>
      <c r="C54" s="172">
        <v>530273.88</v>
      </c>
      <c r="D54" s="172">
        <v>530273.88</v>
      </c>
      <c r="E54" s="172">
        <v>530273.88</v>
      </c>
      <c r="F54" s="172"/>
      <c r="G54" s="172"/>
    </row>
    <row r="55" ht="18.75" customHeight="1" outlineLevel="2" spans="1:7">
      <c r="A55" s="174" t="s">
        <v>164</v>
      </c>
      <c r="B55" s="174" t="s">
        <v>165</v>
      </c>
      <c r="C55" s="172">
        <v>197215.92</v>
      </c>
      <c r="D55" s="172">
        <v>197215.92</v>
      </c>
      <c r="E55" s="172">
        <v>197215.92</v>
      </c>
      <c r="F55" s="172"/>
      <c r="G55" s="172"/>
    </row>
    <row r="56" ht="18.75" customHeight="1" outlineLevel="2" spans="1:7">
      <c r="A56" s="174" t="s">
        <v>166</v>
      </c>
      <c r="B56" s="174" t="s">
        <v>167</v>
      </c>
      <c r="C56" s="172">
        <v>274368.96</v>
      </c>
      <c r="D56" s="172">
        <v>274368.96</v>
      </c>
      <c r="E56" s="172">
        <v>274368.96</v>
      </c>
      <c r="F56" s="172"/>
      <c r="G56" s="172"/>
    </row>
    <row r="57" ht="18.75" customHeight="1" outlineLevel="2" spans="1:7">
      <c r="A57" s="174" t="s">
        <v>168</v>
      </c>
      <c r="B57" s="174" t="s">
        <v>169</v>
      </c>
      <c r="C57" s="172">
        <v>58689</v>
      </c>
      <c r="D57" s="172">
        <v>58689</v>
      </c>
      <c r="E57" s="172">
        <v>58689</v>
      </c>
      <c r="F57" s="172"/>
      <c r="G57" s="172"/>
    </row>
    <row r="58" ht="18.75" customHeight="1" spans="1:7">
      <c r="A58" s="171" t="s">
        <v>170</v>
      </c>
      <c r="B58" s="171" t="s">
        <v>171</v>
      </c>
      <c r="C58" s="172">
        <v>20000</v>
      </c>
      <c r="D58" s="172"/>
      <c r="E58" s="172"/>
      <c r="F58" s="172"/>
      <c r="G58" s="172">
        <v>20000</v>
      </c>
    </row>
    <row r="59" ht="18.75" customHeight="1" outlineLevel="1" spans="1:7">
      <c r="A59" s="173" t="s">
        <v>172</v>
      </c>
      <c r="B59" s="173" t="s">
        <v>173</v>
      </c>
      <c r="C59" s="172">
        <v>20000</v>
      </c>
      <c r="D59" s="172"/>
      <c r="E59" s="172"/>
      <c r="F59" s="172"/>
      <c r="G59" s="172">
        <v>20000</v>
      </c>
    </row>
    <row r="60" ht="18.75" customHeight="1" outlineLevel="2" spans="1:7">
      <c r="A60" s="174" t="s">
        <v>174</v>
      </c>
      <c r="B60" s="174" t="s">
        <v>173</v>
      </c>
      <c r="C60" s="172">
        <v>20000</v>
      </c>
      <c r="D60" s="172"/>
      <c r="E60" s="172"/>
      <c r="F60" s="172"/>
      <c r="G60" s="172">
        <v>20000</v>
      </c>
    </row>
    <row r="61" ht="18.75" customHeight="1" spans="1:7">
      <c r="A61" s="171" t="s">
        <v>175</v>
      </c>
      <c r="B61" s="171" t="s">
        <v>176</v>
      </c>
      <c r="C61" s="172">
        <v>6362382.3</v>
      </c>
      <c r="D61" s="172">
        <v>5575539.8</v>
      </c>
      <c r="E61" s="172">
        <v>5445605</v>
      </c>
      <c r="F61" s="172">
        <v>129934.8</v>
      </c>
      <c r="G61" s="172">
        <v>786842.5</v>
      </c>
    </row>
    <row r="62" ht="18.75" customHeight="1" outlineLevel="1" spans="1:7">
      <c r="A62" s="173" t="s">
        <v>177</v>
      </c>
      <c r="B62" s="173" t="s">
        <v>178</v>
      </c>
      <c r="C62" s="172">
        <v>2292362.3</v>
      </c>
      <c r="D62" s="172">
        <v>2253519.8</v>
      </c>
      <c r="E62" s="172">
        <v>2123585</v>
      </c>
      <c r="F62" s="172">
        <v>129934.8</v>
      </c>
      <c r="G62" s="172">
        <v>38842.5</v>
      </c>
    </row>
    <row r="63" ht="18.75" customHeight="1" outlineLevel="2" spans="1:7">
      <c r="A63" s="174" t="s">
        <v>179</v>
      </c>
      <c r="B63" s="174" t="s">
        <v>93</v>
      </c>
      <c r="C63" s="172">
        <v>2253519.8</v>
      </c>
      <c r="D63" s="172">
        <v>2253519.8</v>
      </c>
      <c r="E63" s="172">
        <v>2123585</v>
      </c>
      <c r="F63" s="172">
        <v>129934.8</v>
      </c>
      <c r="G63" s="172"/>
    </row>
    <row r="64" ht="18.75" customHeight="1" outlineLevel="2" spans="1:7">
      <c r="A64" s="174" t="s">
        <v>180</v>
      </c>
      <c r="B64" s="174" t="s">
        <v>181</v>
      </c>
      <c r="C64" s="172">
        <v>18842.5</v>
      </c>
      <c r="D64" s="172"/>
      <c r="E64" s="172"/>
      <c r="F64" s="172"/>
      <c r="G64" s="172">
        <v>18842.5</v>
      </c>
    </row>
    <row r="65" ht="18.75" customHeight="1" outlineLevel="2" spans="1:7">
      <c r="A65" s="174" t="s">
        <v>182</v>
      </c>
      <c r="B65" s="174" t="s">
        <v>183</v>
      </c>
      <c r="C65" s="172">
        <v>20000</v>
      </c>
      <c r="D65" s="172"/>
      <c r="E65" s="172"/>
      <c r="F65" s="172"/>
      <c r="G65" s="172">
        <v>20000</v>
      </c>
    </row>
    <row r="66" ht="18.75" customHeight="1" outlineLevel="1" spans="1:7">
      <c r="A66" s="173" t="s">
        <v>184</v>
      </c>
      <c r="B66" s="173" t="s">
        <v>185</v>
      </c>
      <c r="C66" s="172">
        <v>20000</v>
      </c>
      <c r="D66" s="172"/>
      <c r="E66" s="172"/>
      <c r="F66" s="172"/>
      <c r="G66" s="172">
        <v>20000</v>
      </c>
    </row>
    <row r="67" ht="18.75" customHeight="1" outlineLevel="2" spans="1:7">
      <c r="A67" s="174" t="s">
        <v>186</v>
      </c>
      <c r="B67" s="174" t="s">
        <v>187</v>
      </c>
      <c r="C67" s="172">
        <v>20000</v>
      </c>
      <c r="D67" s="172"/>
      <c r="E67" s="172"/>
      <c r="F67" s="172"/>
      <c r="G67" s="172">
        <v>20000</v>
      </c>
    </row>
    <row r="68" ht="18.75" customHeight="1" outlineLevel="1" spans="1:7">
      <c r="A68" s="173" t="s">
        <v>188</v>
      </c>
      <c r="B68" s="173" t="s">
        <v>189</v>
      </c>
      <c r="C68" s="172">
        <v>4050020</v>
      </c>
      <c r="D68" s="172">
        <v>3322020</v>
      </c>
      <c r="E68" s="172">
        <v>3322020</v>
      </c>
      <c r="F68" s="172"/>
      <c r="G68" s="172">
        <v>728000</v>
      </c>
    </row>
    <row r="69" ht="18.75" customHeight="1" outlineLevel="2" spans="1:7">
      <c r="A69" s="174" t="s">
        <v>190</v>
      </c>
      <c r="B69" s="174" t="s">
        <v>191</v>
      </c>
      <c r="C69" s="172">
        <v>4050020</v>
      </c>
      <c r="D69" s="172">
        <v>3322020</v>
      </c>
      <c r="E69" s="172">
        <v>3322020</v>
      </c>
      <c r="F69" s="172"/>
      <c r="G69" s="172">
        <v>728000</v>
      </c>
    </row>
    <row r="70" ht="18.75" customHeight="1" spans="1:7">
      <c r="A70" s="171" t="s">
        <v>192</v>
      </c>
      <c r="B70" s="171" t="s">
        <v>193</v>
      </c>
      <c r="C70" s="172">
        <v>43100</v>
      </c>
      <c r="D70" s="172"/>
      <c r="E70" s="172"/>
      <c r="F70" s="172"/>
      <c r="G70" s="172">
        <v>43100</v>
      </c>
    </row>
    <row r="71" ht="18.75" customHeight="1" outlineLevel="1" spans="1:7">
      <c r="A71" s="173" t="s">
        <v>194</v>
      </c>
      <c r="B71" s="173" t="s">
        <v>195</v>
      </c>
      <c r="C71" s="172">
        <v>43100</v>
      </c>
      <c r="D71" s="172"/>
      <c r="E71" s="172"/>
      <c r="F71" s="172"/>
      <c r="G71" s="172">
        <v>43100</v>
      </c>
    </row>
    <row r="72" ht="18.75" customHeight="1" outlineLevel="2" spans="1:7">
      <c r="A72" s="174" t="s">
        <v>196</v>
      </c>
      <c r="B72" s="174" t="s">
        <v>197</v>
      </c>
      <c r="C72" s="172">
        <v>43100</v>
      </c>
      <c r="D72" s="172"/>
      <c r="E72" s="172"/>
      <c r="F72" s="172"/>
      <c r="G72" s="172">
        <v>43100</v>
      </c>
    </row>
    <row r="73" ht="18.75" customHeight="1" spans="1:7">
      <c r="A73" s="171" t="s">
        <v>198</v>
      </c>
      <c r="B73" s="171" t="s">
        <v>199</v>
      </c>
      <c r="C73" s="172">
        <v>943169.76</v>
      </c>
      <c r="D73" s="172">
        <v>943169.76</v>
      </c>
      <c r="E73" s="172">
        <v>943169.76</v>
      </c>
      <c r="F73" s="172"/>
      <c r="G73" s="172"/>
    </row>
    <row r="74" ht="18.75" customHeight="1" outlineLevel="1" spans="1:7">
      <c r="A74" s="173" t="s">
        <v>200</v>
      </c>
      <c r="B74" s="173" t="s">
        <v>201</v>
      </c>
      <c r="C74" s="172">
        <v>943169.76</v>
      </c>
      <c r="D74" s="172">
        <v>943169.76</v>
      </c>
      <c r="E74" s="172">
        <v>943169.76</v>
      </c>
      <c r="F74" s="172"/>
      <c r="G74" s="172"/>
    </row>
    <row r="75" ht="18.75" customHeight="1" outlineLevel="2" spans="1:7">
      <c r="A75" s="174" t="s">
        <v>202</v>
      </c>
      <c r="B75" s="174" t="s">
        <v>203</v>
      </c>
      <c r="C75" s="172">
        <v>943169.76</v>
      </c>
      <c r="D75" s="172">
        <v>943169.76</v>
      </c>
      <c r="E75" s="172">
        <v>943169.76</v>
      </c>
      <c r="F75" s="172"/>
      <c r="G75" s="172"/>
    </row>
    <row r="76" ht="18.75" customHeight="1" spans="1:7">
      <c r="A76" s="170" t="s">
        <v>30</v>
      </c>
      <c r="B76" s="170"/>
      <c r="C76" s="172">
        <v>19900545.46</v>
      </c>
      <c r="D76" s="172">
        <v>17454939.96</v>
      </c>
      <c r="E76" s="172">
        <v>16489079.6</v>
      </c>
      <c r="F76" s="172">
        <v>965860.36</v>
      </c>
      <c r="G76" s="172">
        <v>2445605.5</v>
      </c>
    </row>
  </sheetData>
  <mergeCells count="7">
    <mergeCell ref="A2:G2"/>
    <mergeCell ref="A3:C3"/>
    <mergeCell ref="A4:B4"/>
    <mergeCell ref="D4:F4"/>
    <mergeCell ref="A76:B76"/>
    <mergeCell ref="C4:C5"/>
    <mergeCell ref="G4:G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7"/>
  <sheetViews>
    <sheetView showZeros="0" workbookViewId="0">
      <selection activeCell="A2" sqref="A2:F2"/>
    </sheetView>
  </sheetViews>
  <sheetFormatPr defaultColWidth="9.14285714285714" defaultRowHeight="14.25" customHeight="1" outlineLevelRow="6" outlineLevelCol="5"/>
  <cols>
    <col min="1" max="1" width="28.2" customWidth="1"/>
    <col min="2" max="2" width="18.3428571428571" customWidth="1"/>
    <col min="3" max="3" width="17.2857142857143" customWidth="1"/>
    <col min="4" max="4" width="21.6285714285714" customWidth="1"/>
    <col min="5" max="5" width="19.7714285714286" customWidth="1"/>
    <col min="6" max="6" width="18.7142857142857" customWidth="1"/>
  </cols>
  <sheetData>
    <row r="1" customHeight="1" spans="1:6">
      <c r="A1" s="159"/>
      <c r="B1" s="159"/>
      <c r="C1" s="160"/>
      <c r="D1" s="1"/>
      <c r="E1" s="1"/>
      <c r="F1" s="161" t="s">
        <v>220</v>
      </c>
    </row>
    <row r="2" ht="33.75" customHeight="1" spans="1:6">
      <c r="A2" s="162" t="str">
        <f>"2026"&amp;"年一般公共预算“三公”经费支出预算表"</f>
        <v>2026年一般公共预算“三公”经费支出预算表</v>
      </c>
      <c r="B2" s="162"/>
      <c r="C2" s="162"/>
      <c r="D2" s="162"/>
      <c r="E2" s="162"/>
      <c r="F2" s="162"/>
    </row>
    <row r="3" ht="21.75" customHeight="1" spans="1:6">
      <c r="A3" s="163" t="str">
        <f>"单位名称："&amp;"梁河县遮岛镇人民政府"</f>
        <v>单位名称：梁河县遮岛镇人民政府</v>
      </c>
      <c r="B3" s="159"/>
      <c r="C3" s="160"/>
      <c r="D3" s="3"/>
      <c r="E3" s="1"/>
      <c r="F3" s="161" t="s">
        <v>27</v>
      </c>
    </row>
    <row r="4" ht="19.5" customHeight="1" spans="1:6">
      <c r="A4" s="11" t="s">
        <v>221</v>
      </c>
      <c r="B4" s="69" t="s">
        <v>222</v>
      </c>
      <c r="C4" s="12" t="s">
        <v>223</v>
      </c>
      <c r="D4" s="13"/>
      <c r="E4" s="14"/>
      <c r="F4" s="69" t="s">
        <v>224</v>
      </c>
    </row>
    <row r="5" ht="19.5" customHeight="1" spans="1:6">
      <c r="A5" s="18"/>
      <c r="B5" s="73"/>
      <c r="C5" s="50" t="s">
        <v>33</v>
      </c>
      <c r="D5" s="50" t="s">
        <v>225</v>
      </c>
      <c r="E5" s="50" t="s">
        <v>226</v>
      </c>
      <c r="F5" s="73"/>
    </row>
    <row r="6" ht="18.75" customHeight="1" spans="1:6">
      <c r="A6" s="164">
        <v>1</v>
      </c>
      <c r="B6" s="164">
        <v>2</v>
      </c>
      <c r="C6" s="165">
        <v>3</v>
      </c>
      <c r="D6" s="164">
        <v>4</v>
      </c>
      <c r="E6" s="164">
        <v>5</v>
      </c>
      <c r="F6" s="164">
        <v>6</v>
      </c>
    </row>
    <row r="7" ht="24.75" customHeight="1" spans="1:6">
      <c r="A7" s="166">
        <v>40740</v>
      </c>
      <c r="B7" s="166"/>
      <c r="C7" s="167">
        <v>35740</v>
      </c>
      <c r="D7" s="166"/>
      <c r="E7" s="166">
        <v>35740</v>
      </c>
      <c r="F7" s="166">
        <v>5000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92"/>
  <sheetViews>
    <sheetView showZeros="0" topLeftCell="A80" workbookViewId="0">
      <selection activeCell="C87" sqref="C87"/>
    </sheetView>
  </sheetViews>
  <sheetFormatPr defaultColWidth="10.2857142857143" defaultRowHeight="15" customHeight="1"/>
  <cols>
    <col min="1" max="2" width="12.4190476190476" customWidth="1"/>
    <col min="3" max="3" width="10.847619047619" customWidth="1"/>
    <col min="4" max="4" width="6" customWidth="1"/>
    <col min="5" max="5" width="10.5714285714286" customWidth="1"/>
    <col min="6" max="6" width="5.57142857142857" customWidth="1"/>
    <col min="7" max="7" width="8.71428571428571" customWidth="1"/>
    <col min="8" max="8" width="12.9142857142857" customWidth="1"/>
    <col min="9" max="9" width="12.2857142857143" customWidth="1"/>
    <col min="10" max="11" width="6" customWidth="1"/>
    <col min="12" max="12" width="12.2857142857143" customWidth="1"/>
    <col min="13" max="13" width="3.71428571428571" customWidth="1"/>
    <col min="14" max="14" width="5.04761904761905" customWidth="1"/>
    <col min="15" max="15" width="5.77142857142857" customWidth="1"/>
    <col min="16" max="16" width="6.57142857142857" customWidth="1"/>
    <col min="17" max="17" width="4.77142857142857" customWidth="1"/>
    <col min="18" max="18" width="4.28571428571429" customWidth="1"/>
    <col min="19" max="23" width="4.71428571428571" customWidth="1"/>
  </cols>
  <sheetData>
    <row r="1" ht="18.75" customHeight="1" spans="1:23">
      <c r="A1" s="154"/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  <c r="P1" s="154"/>
      <c r="Q1" s="154"/>
      <c r="R1" s="154"/>
      <c r="S1" s="154"/>
      <c r="T1" s="157" t="s">
        <v>227</v>
      </c>
      <c r="U1" s="157"/>
      <c r="V1" s="157"/>
      <c r="W1" s="157"/>
    </row>
    <row r="2" ht="45.75" customHeight="1" spans="1:23">
      <c r="A2" s="155" t="str">
        <f>"2026"&amp;"年部门基本支出预算表"</f>
        <v>2026年部门基本支出预算表</v>
      </c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55"/>
      <c r="P2" s="155"/>
      <c r="Q2" s="155"/>
      <c r="R2" s="155"/>
      <c r="S2" s="155"/>
      <c r="T2" s="155"/>
      <c r="U2" s="155"/>
      <c r="V2" s="155"/>
      <c r="W2" s="155"/>
    </row>
    <row r="3" ht="18.75" customHeight="1" spans="1:23">
      <c r="A3" s="154" t="str">
        <f>"单位名称："&amp;"梁河县遮岛镇人民政府"</f>
        <v>单位名称：梁河县遮岛镇人民政府</v>
      </c>
      <c r="B3" s="154"/>
      <c r="C3" s="154"/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154"/>
      <c r="O3" s="154"/>
      <c r="P3" s="154"/>
      <c r="Q3" s="154"/>
      <c r="R3" s="154"/>
      <c r="S3" s="154"/>
      <c r="T3" s="157" t="s">
        <v>27</v>
      </c>
      <c r="U3" s="157"/>
      <c r="V3" s="157"/>
      <c r="W3" s="157"/>
    </row>
    <row r="4" ht="18.75" customHeight="1" spans="1:23">
      <c r="A4" s="156" t="s">
        <v>228</v>
      </c>
      <c r="B4" s="156" t="s">
        <v>229</v>
      </c>
      <c r="C4" s="156" t="s">
        <v>230</v>
      </c>
      <c r="D4" s="156" t="s">
        <v>231</v>
      </c>
      <c r="E4" s="156" t="s">
        <v>232</v>
      </c>
      <c r="F4" s="156" t="s">
        <v>233</v>
      </c>
      <c r="G4" s="156" t="s">
        <v>234</v>
      </c>
      <c r="H4" s="156" t="s">
        <v>235</v>
      </c>
      <c r="I4" s="156"/>
      <c r="J4" s="156"/>
      <c r="K4" s="156"/>
      <c r="L4" s="156"/>
      <c r="M4" s="156"/>
      <c r="N4" s="156"/>
      <c r="O4" s="156"/>
      <c r="P4" s="156"/>
      <c r="Q4" s="156"/>
      <c r="R4" s="156"/>
      <c r="S4" s="156"/>
      <c r="T4" s="156"/>
      <c r="U4" s="156"/>
      <c r="V4" s="156"/>
      <c r="W4" s="156"/>
    </row>
    <row r="5" ht="28.3" customHeight="1" spans="1:23">
      <c r="A5" s="156"/>
      <c r="B5" s="156"/>
      <c r="C5" s="156"/>
      <c r="D5" s="156"/>
      <c r="E5" s="156"/>
      <c r="F5" s="156"/>
      <c r="G5" s="156"/>
      <c r="H5" s="156" t="s">
        <v>236</v>
      </c>
      <c r="I5" s="156" t="s">
        <v>34</v>
      </c>
      <c r="J5" s="156" t="s">
        <v>237</v>
      </c>
      <c r="K5" s="156" t="s">
        <v>238</v>
      </c>
      <c r="L5" s="156" t="s">
        <v>239</v>
      </c>
      <c r="M5" s="156" t="s">
        <v>240</v>
      </c>
      <c r="N5" s="156" t="s">
        <v>241</v>
      </c>
      <c r="O5" s="156" t="s">
        <v>35</v>
      </c>
      <c r="P5" s="156" t="s">
        <v>36</v>
      </c>
      <c r="Q5" s="156" t="s">
        <v>37</v>
      </c>
      <c r="R5" s="156" t="s">
        <v>51</v>
      </c>
      <c r="S5" s="156"/>
      <c r="T5" s="156"/>
      <c r="U5" s="156"/>
      <c r="V5" s="156"/>
      <c r="W5" s="156"/>
    </row>
    <row r="6" ht="24" customHeight="1" spans="1:23">
      <c r="A6" s="156"/>
      <c r="B6" s="156"/>
      <c r="C6" s="156"/>
      <c r="D6" s="156"/>
      <c r="E6" s="156"/>
      <c r="F6" s="156"/>
      <c r="G6" s="156"/>
      <c r="H6" s="156"/>
      <c r="I6" s="156" t="s">
        <v>242</v>
      </c>
      <c r="J6" s="156" t="s">
        <v>237</v>
      </c>
      <c r="K6" s="156" t="s">
        <v>238</v>
      </c>
      <c r="L6" s="156" t="s">
        <v>239</v>
      </c>
      <c r="M6" s="156" t="s">
        <v>240</v>
      </c>
      <c r="N6" s="156" t="s">
        <v>34</v>
      </c>
      <c r="O6" s="156" t="s">
        <v>35</v>
      </c>
      <c r="P6" s="156" t="s">
        <v>36</v>
      </c>
      <c r="Q6" s="156"/>
      <c r="R6" s="156" t="s">
        <v>33</v>
      </c>
      <c r="S6" s="156" t="s">
        <v>40</v>
      </c>
      <c r="T6" s="156" t="s">
        <v>41</v>
      </c>
      <c r="U6" s="156" t="s">
        <v>42</v>
      </c>
      <c r="V6" s="156" t="s">
        <v>43</v>
      </c>
      <c r="W6" s="156" t="s">
        <v>44</v>
      </c>
    </row>
    <row r="7" ht="32.05" customHeight="1" spans="1:23">
      <c r="A7" s="156"/>
      <c r="B7" s="156"/>
      <c r="C7" s="156"/>
      <c r="D7" s="156"/>
      <c r="E7" s="156"/>
      <c r="F7" s="156"/>
      <c r="G7" s="156"/>
      <c r="H7" s="156"/>
      <c r="I7" s="156" t="s">
        <v>33</v>
      </c>
      <c r="J7" s="156"/>
      <c r="K7" s="156"/>
      <c r="L7" s="156"/>
      <c r="M7" s="156"/>
      <c r="N7" s="156"/>
      <c r="O7" s="156"/>
      <c r="P7" s="156"/>
      <c r="Q7" s="156"/>
      <c r="R7" s="156"/>
      <c r="S7" s="156"/>
      <c r="T7" s="156"/>
      <c r="U7" s="156"/>
      <c r="V7" s="156"/>
      <c r="W7" s="156"/>
    </row>
    <row r="8" ht="18.75" customHeight="1" spans="1:23">
      <c r="A8" s="156" t="s">
        <v>59</v>
      </c>
      <c r="B8" s="156" t="s">
        <v>60</v>
      </c>
      <c r="C8" s="156" t="s">
        <v>61</v>
      </c>
      <c r="D8" s="156" t="s">
        <v>62</v>
      </c>
      <c r="E8" s="156" t="s">
        <v>63</v>
      </c>
      <c r="F8" s="156" t="s">
        <v>64</v>
      </c>
      <c r="G8" s="156" t="s">
        <v>65</v>
      </c>
      <c r="H8" s="156" t="s">
        <v>66</v>
      </c>
      <c r="I8" s="156" t="s">
        <v>67</v>
      </c>
      <c r="J8" s="156" t="s">
        <v>68</v>
      </c>
      <c r="K8" s="156" t="s">
        <v>69</v>
      </c>
      <c r="L8" s="156" t="s">
        <v>70</v>
      </c>
      <c r="M8" s="156" t="s">
        <v>71</v>
      </c>
      <c r="N8" s="156" t="s">
        <v>72</v>
      </c>
      <c r="O8" s="156" t="s">
        <v>73</v>
      </c>
      <c r="P8" s="156" t="s">
        <v>243</v>
      </c>
      <c r="Q8" s="156" t="s">
        <v>244</v>
      </c>
      <c r="R8" s="156" t="s">
        <v>245</v>
      </c>
      <c r="S8" s="156" t="s">
        <v>246</v>
      </c>
      <c r="T8" s="156" t="s">
        <v>247</v>
      </c>
      <c r="U8" s="156" t="s">
        <v>248</v>
      </c>
      <c r="V8" s="156" t="s">
        <v>249</v>
      </c>
      <c r="W8" s="156" t="s">
        <v>250</v>
      </c>
    </row>
    <row r="9" ht="53.25" customHeight="1" spans="1:23">
      <c r="A9" s="151" t="s">
        <v>46</v>
      </c>
      <c r="B9" s="151"/>
      <c r="C9" s="151"/>
      <c r="D9" s="151"/>
      <c r="E9" s="151"/>
      <c r="F9" s="151"/>
      <c r="G9" s="151"/>
      <c r="H9" s="152">
        <v>17454939.96</v>
      </c>
      <c r="I9" s="152">
        <v>17454939.96</v>
      </c>
      <c r="J9" s="152"/>
      <c r="K9" s="152"/>
      <c r="L9" s="152">
        <v>17454939.96</v>
      </c>
      <c r="M9" s="152"/>
      <c r="N9" s="152"/>
      <c r="O9" s="152"/>
      <c r="P9" s="152"/>
      <c r="Q9" s="152"/>
      <c r="R9" s="152"/>
      <c r="S9" s="152"/>
      <c r="T9" s="152"/>
      <c r="U9" s="152"/>
      <c r="V9" s="152"/>
      <c r="W9" s="152"/>
    </row>
    <row r="10" ht="53.25" customHeight="1" outlineLevel="1" spans="1:23">
      <c r="A10" s="151" t="s">
        <v>46</v>
      </c>
      <c r="B10" s="151" t="s">
        <v>251</v>
      </c>
      <c r="C10" s="151" t="s">
        <v>252</v>
      </c>
      <c r="D10" s="151" t="s">
        <v>88</v>
      </c>
      <c r="E10" s="151" t="s">
        <v>89</v>
      </c>
      <c r="F10" s="151" t="s">
        <v>253</v>
      </c>
      <c r="G10" s="151" t="s">
        <v>254</v>
      </c>
      <c r="H10" s="152">
        <v>1447860</v>
      </c>
      <c r="I10" s="152">
        <v>1447860</v>
      </c>
      <c r="J10" s="152"/>
      <c r="K10" s="152"/>
      <c r="L10" s="152">
        <v>1447860</v>
      </c>
      <c r="M10" s="152"/>
      <c r="N10" s="152"/>
      <c r="O10" s="152"/>
      <c r="P10" s="152"/>
      <c r="Q10" s="152"/>
      <c r="R10" s="152"/>
      <c r="S10" s="152"/>
      <c r="T10" s="152"/>
      <c r="U10" s="152"/>
      <c r="V10" s="152"/>
      <c r="W10" s="152"/>
    </row>
    <row r="11" ht="53.25" customHeight="1" outlineLevel="1" spans="1:23">
      <c r="A11" s="151" t="s">
        <v>46</v>
      </c>
      <c r="B11" s="151" t="s">
        <v>255</v>
      </c>
      <c r="C11" s="151" t="s">
        <v>256</v>
      </c>
      <c r="D11" s="151" t="s">
        <v>92</v>
      </c>
      <c r="E11" s="151" t="s">
        <v>93</v>
      </c>
      <c r="F11" s="151" t="s">
        <v>253</v>
      </c>
      <c r="G11" s="151" t="s">
        <v>254</v>
      </c>
      <c r="H11" s="152">
        <v>970308</v>
      </c>
      <c r="I11" s="152">
        <v>970308</v>
      </c>
      <c r="J11" s="152"/>
      <c r="K11" s="152"/>
      <c r="L11" s="152">
        <v>970308</v>
      </c>
      <c r="M11" s="151"/>
      <c r="N11" s="152"/>
      <c r="O11" s="152"/>
      <c r="P11" s="152"/>
      <c r="Q11" s="152"/>
      <c r="R11" s="152"/>
      <c r="S11" s="152"/>
      <c r="T11" s="152"/>
      <c r="U11" s="152"/>
      <c r="V11" s="152"/>
      <c r="W11" s="152"/>
    </row>
    <row r="12" ht="53.25" customHeight="1" outlineLevel="1" spans="1:23">
      <c r="A12" s="151" t="s">
        <v>46</v>
      </c>
      <c r="B12" s="151" t="s">
        <v>255</v>
      </c>
      <c r="C12" s="151" t="s">
        <v>256</v>
      </c>
      <c r="D12" s="151" t="s">
        <v>179</v>
      </c>
      <c r="E12" s="151" t="s">
        <v>93</v>
      </c>
      <c r="F12" s="151" t="s">
        <v>253</v>
      </c>
      <c r="G12" s="151" t="s">
        <v>254</v>
      </c>
      <c r="H12" s="152">
        <v>945420</v>
      </c>
      <c r="I12" s="152">
        <v>945420</v>
      </c>
      <c r="J12" s="152"/>
      <c r="K12" s="152"/>
      <c r="L12" s="152">
        <v>945420</v>
      </c>
      <c r="M12" s="151"/>
      <c r="N12" s="152"/>
      <c r="O12" s="152"/>
      <c r="P12" s="152"/>
      <c r="Q12" s="152"/>
      <c r="R12" s="152"/>
      <c r="S12" s="152"/>
      <c r="T12" s="152"/>
      <c r="U12" s="152"/>
      <c r="V12" s="152"/>
      <c r="W12" s="152"/>
    </row>
    <row r="13" ht="53.25" customHeight="1" outlineLevel="1" spans="1:23">
      <c r="A13" s="151" t="s">
        <v>46</v>
      </c>
      <c r="B13" s="151" t="s">
        <v>251</v>
      </c>
      <c r="C13" s="151" t="s">
        <v>252</v>
      </c>
      <c r="D13" s="151" t="s">
        <v>88</v>
      </c>
      <c r="E13" s="151" t="s">
        <v>89</v>
      </c>
      <c r="F13" s="151" t="s">
        <v>257</v>
      </c>
      <c r="G13" s="151" t="s">
        <v>258</v>
      </c>
      <c r="H13" s="152">
        <v>1836552</v>
      </c>
      <c r="I13" s="152">
        <v>1836552</v>
      </c>
      <c r="J13" s="152"/>
      <c r="K13" s="152"/>
      <c r="L13" s="152">
        <v>1836552</v>
      </c>
      <c r="M13" s="151"/>
      <c r="N13" s="152"/>
      <c r="O13" s="152"/>
      <c r="P13" s="152"/>
      <c r="Q13" s="152"/>
      <c r="R13" s="152"/>
      <c r="S13" s="152"/>
      <c r="T13" s="152"/>
      <c r="U13" s="152"/>
      <c r="V13" s="152"/>
      <c r="W13" s="152"/>
    </row>
    <row r="14" ht="53.25" customHeight="1" outlineLevel="1" spans="1:23">
      <c r="A14" s="151" t="s">
        <v>46</v>
      </c>
      <c r="B14" s="151" t="s">
        <v>255</v>
      </c>
      <c r="C14" s="151" t="s">
        <v>256</v>
      </c>
      <c r="D14" s="151" t="s">
        <v>92</v>
      </c>
      <c r="E14" s="151" t="s">
        <v>93</v>
      </c>
      <c r="F14" s="151" t="s">
        <v>257</v>
      </c>
      <c r="G14" s="151" t="s">
        <v>258</v>
      </c>
      <c r="H14" s="152">
        <v>257460</v>
      </c>
      <c r="I14" s="152">
        <v>257460</v>
      </c>
      <c r="J14" s="152"/>
      <c r="K14" s="152"/>
      <c r="L14" s="152">
        <v>257460</v>
      </c>
      <c r="M14" s="151"/>
      <c r="N14" s="152"/>
      <c r="O14" s="152"/>
      <c r="P14" s="152"/>
      <c r="Q14" s="152"/>
      <c r="R14" s="152"/>
      <c r="S14" s="152"/>
      <c r="T14" s="152"/>
      <c r="U14" s="152"/>
      <c r="V14" s="152"/>
      <c r="W14" s="152"/>
    </row>
    <row r="15" ht="53.25" customHeight="1" outlineLevel="1" spans="1:23">
      <c r="A15" s="151" t="s">
        <v>46</v>
      </c>
      <c r="B15" s="151" t="s">
        <v>255</v>
      </c>
      <c r="C15" s="151" t="s">
        <v>256</v>
      </c>
      <c r="D15" s="151" t="s">
        <v>179</v>
      </c>
      <c r="E15" s="151" t="s">
        <v>93</v>
      </c>
      <c r="F15" s="151" t="s">
        <v>257</v>
      </c>
      <c r="G15" s="151" t="s">
        <v>258</v>
      </c>
      <c r="H15" s="152">
        <v>211260</v>
      </c>
      <c r="I15" s="152">
        <v>211260</v>
      </c>
      <c r="J15" s="152"/>
      <c r="K15" s="152"/>
      <c r="L15" s="152">
        <v>211260</v>
      </c>
      <c r="M15" s="151"/>
      <c r="N15" s="152"/>
      <c r="O15" s="152"/>
      <c r="P15" s="152"/>
      <c r="Q15" s="152"/>
      <c r="R15" s="152"/>
      <c r="S15" s="152"/>
      <c r="T15" s="152"/>
      <c r="U15" s="152"/>
      <c r="V15" s="152"/>
      <c r="W15" s="152"/>
    </row>
    <row r="16" ht="53.25" customHeight="1" outlineLevel="1" spans="1:23">
      <c r="A16" s="151" t="s">
        <v>46</v>
      </c>
      <c r="B16" s="151" t="s">
        <v>251</v>
      </c>
      <c r="C16" s="151" t="s">
        <v>252</v>
      </c>
      <c r="D16" s="151" t="s">
        <v>88</v>
      </c>
      <c r="E16" s="151" t="s">
        <v>89</v>
      </c>
      <c r="F16" s="151" t="s">
        <v>259</v>
      </c>
      <c r="G16" s="151" t="s">
        <v>260</v>
      </c>
      <c r="H16" s="152">
        <v>120655</v>
      </c>
      <c r="I16" s="152">
        <v>120655</v>
      </c>
      <c r="J16" s="152"/>
      <c r="K16" s="152"/>
      <c r="L16" s="152">
        <v>120655</v>
      </c>
      <c r="M16" s="151"/>
      <c r="N16" s="152"/>
      <c r="O16" s="152"/>
      <c r="P16" s="152"/>
      <c r="Q16" s="152"/>
      <c r="R16" s="152"/>
      <c r="S16" s="152"/>
      <c r="T16" s="152"/>
      <c r="U16" s="152"/>
      <c r="V16" s="152"/>
      <c r="W16" s="152"/>
    </row>
    <row r="17" ht="53.25" customHeight="1" outlineLevel="1" spans="1:23">
      <c r="A17" s="151" t="s">
        <v>46</v>
      </c>
      <c r="B17" s="151" t="s">
        <v>261</v>
      </c>
      <c r="C17" s="151" t="s">
        <v>262</v>
      </c>
      <c r="D17" s="151" t="s">
        <v>88</v>
      </c>
      <c r="E17" s="151" t="s">
        <v>89</v>
      </c>
      <c r="F17" s="151" t="s">
        <v>259</v>
      </c>
      <c r="G17" s="151" t="s">
        <v>260</v>
      </c>
      <c r="H17" s="152">
        <v>275460</v>
      </c>
      <c r="I17" s="152">
        <v>275460</v>
      </c>
      <c r="J17" s="152"/>
      <c r="K17" s="152"/>
      <c r="L17" s="152">
        <v>275460</v>
      </c>
      <c r="M17" s="151"/>
      <c r="N17" s="152"/>
      <c r="O17" s="152"/>
      <c r="P17" s="152"/>
      <c r="Q17" s="152"/>
      <c r="R17" s="152"/>
      <c r="S17" s="152"/>
      <c r="T17" s="152"/>
      <c r="U17" s="152"/>
      <c r="V17" s="152"/>
      <c r="W17" s="152"/>
    </row>
    <row r="18" ht="53.25" customHeight="1" outlineLevel="1" spans="1:23">
      <c r="A18" s="151" t="s">
        <v>46</v>
      </c>
      <c r="B18" s="151" t="s">
        <v>255</v>
      </c>
      <c r="C18" s="151" t="s">
        <v>256</v>
      </c>
      <c r="D18" s="151" t="s">
        <v>92</v>
      </c>
      <c r="E18" s="151" t="s">
        <v>93</v>
      </c>
      <c r="F18" s="151" t="s">
        <v>263</v>
      </c>
      <c r="G18" s="151" t="s">
        <v>264</v>
      </c>
      <c r="H18" s="152">
        <v>80859</v>
      </c>
      <c r="I18" s="152">
        <v>80859</v>
      </c>
      <c r="J18" s="152"/>
      <c r="K18" s="152"/>
      <c r="L18" s="152">
        <v>80859</v>
      </c>
      <c r="M18" s="151"/>
      <c r="N18" s="152"/>
      <c r="O18" s="152"/>
      <c r="P18" s="152"/>
      <c r="Q18" s="152"/>
      <c r="R18" s="152"/>
      <c r="S18" s="152"/>
      <c r="T18" s="152"/>
      <c r="U18" s="152"/>
      <c r="V18" s="152"/>
      <c r="W18" s="152"/>
    </row>
    <row r="19" ht="53.25" customHeight="1" outlineLevel="1" spans="1:23">
      <c r="A19" s="151" t="s">
        <v>46</v>
      </c>
      <c r="B19" s="151" t="s">
        <v>255</v>
      </c>
      <c r="C19" s="151" t="s">
        <v>256</v>
      </c>
      <c r="D19" s="151" t="s">
        <v>179</v>
      </c>
      <c r="E19" s="151" t="s">
        <v>93</v>
      </c>
      <c r="F19" s="151" t="s">
        <v>263</v>
      </c>
      <c r="G19" s="151" t="s">
        <v>264</v>
      </c>
      <c r="H19" s="152">
        <v>78785</v>
      </c>
      <c r="I19" s="152">
        <v>78785</v>
      </c>
      <c r="J19" s="152"/>
      <c r="K19" s="152"/>
      <c r="L19" s="152">
        <v>78785</v>
      </c>
      <c r="M19" s="151"/>
      <c r="N19" s="152"/>
      <c r="O19" s="152"/>
      <c r="P19" s="152"/>
      <c r="Q19" s="152"/>
      <c r="R19" s="152"/>
      <c r="S19" s="152"/>
      <c r="T19" s="152"/>
      <c r="U19" s="152"/>
      <c r="V19" s="152"/>
      <c r="W19" s="152"/>
    </row>
    <row r="20" ht="53.25" customHeight="1" outlineLevel="1" spans="1:23">
      <c r="A20" s="151" t="s">
        <v>46</v>
      </c>
      <c r="B20" s="151" t="s">
        <v>265</v>
      </c>
      <c r="C20" s="151" t="s">
        <v>266</v>
      </c>
      <c r="D20" s="151" t="s">
        <v>92</v>
      </c>
      <c r="E20" s="151" t="s">
        <v>93</v>
      </c>
      <c r="F20" s="151" t="s">
        <v>263</v>
      </c>
      <c r="G20" s="151" t="s">
        <v>264</v>
      </c>
      <c r="H20" s="152">
        <v>144000</v>
      </c>
      <c r="I20" s="152">
        <v>144000</v>
      </c>
      <c r="J20" s="152"/>
      <c r="K20" s="152"/>
      <c r="L20" s="152">
        <v>144000</v>
      </c>
      <c r="M20" s="151"/>
      <c r="N20" s="152"/>
      <c r="O20" s="152"/>
      <c r="P20" s="152"/>
      <c r="Q20" s="152"/>
      <c r="R20" s="152"/>
      <c r="S20" s="152"/>
      <c r="T20" s="152"/>
      <c r="U20" s="152"/>
      <c r="V20" s="152"/>
      <c r="W20" s="152"/>
    </row>
    <row r="21" ht="53.25" customHeight="1" outlineLevel="1" spans="1:23">
      <c r="A21" s="151" t="s">
        <v>46</v>
      </c>
      <c r="B21" s="151" t="s">
        <v>265</v>
      </c>
      <c r="C21" s="151" t="s">
        <v>266</v>
      </c>
      <c r="D21" s="151" t="s">
        <v>179</v>
      </c>
      <c r="E21" s="151" t="s">
        <v>93</v>
      </c>
      <c r="F21" s="151" t="s">
        <v>263</v>
      </c>
      <c r="G21" s="151" t="s">
        <v>264</v>
      </c>
      <c r="H21" s="152">
        <v>90000</v>
      </c>
      <c r="I21" s="152">
        <v>90000</v>
      </c>
      <c r="J21" s="152"/>
      <c r="K21" s="152"/>
      <c r="L21" s="152">
        <v>90000</v>
      </c>
      <c r="M21" s="151"/>
      <c r="N21" s="152"/>
      <c r="O21" s="152"/>
      <c r="P21" s="152"/>
      <c r="Q21" s="152"/>
      <c r="R21" s="152"/>
      <c r="S21" s="152"/>
      <c r="T21" s="152"/>
      <c r="U21" s="152"/>
      <c r="V21" s="152"/>
      <c r="W21" s="152"/>
    </row>
    <row r="22" ht="53.25" customHeight="1" outlineLevel="1" spans="1:23">
      <c r="A22" s="151" t="s">
        <v>46</v>
      </c>
      <c r="B22" s="151" t="s">
        <v>255</v>
      </c>
      <c r="C22" s="151" t="s">
        <v>256</v>
      </c>
      <c r="D22" s="151" t="s">
        <v>92</v>
      </c>
      <c r="E22" s="151" t="s">
        <v>93</v>
      </c>
      <c r="F22" s="151" t="s">
        <v>263</v>
      </c>
      <c r="G22" s="151" t="s">
        <v>264</v>
      </c>
      <c r="H22" s="152">
        <v>327468</v>
      </c>
      <c r="I22" s="152">
        <v>327468</v>
      </c>
      <c r="J22" s="152"/>
      <c r="K22" s="152"/>
      <c r="L22" s="152">
        <v>327468</v>
      </c>
      <c r="M22" s="151"/>
      <c r="N22" s="152"/>
      <c r="O22" s="152"/>
      <c r="P22" s="152"/>
      <c r="Q22" s="152"/>
      <c r="R22" s="152"/>
      <c r="S22" s="152"/>
      <c r="T22" s="152"/>
      <c r="U22" s="152"/>
      <c r="V22" s="152"/>
      <c r="W22" s="152"/>
    </row>
    <row r="23" ht="53.25" customHeight="1" outlineLevel="1" spans="1:23">
      <c r="A23" s="151" t="s">
        <v>46</v>
      </c>
      <c r="B23" s="151" t="s">
        <v>255</v>
      </c>
      <c r="C23" s="151" t="s">
        <v>256</v>
      </c>
      <c r="D23" s="151" t="s">
        <v>179</v>
      </c>
      <c r="E23" s="151" t="s">
        <v>93</v>
      </c>
      <c r="F23" s="151" t="s">
        <v>263</v>
      </c>
      <c r="G23" s="151" t="s">
        <v>264</v>
      </c>
      <c r="H23" s="152">
        <v>227340</v>
      </c>
      <c r="I23" s="152">
        <v>227340</v>
      </c>
      <c r="J23" s="152"/>
      <c r="K23" s="152"/>
      <c r="L23" s="152">
        <v>227340</v>
      </c>
      <c r="M23" s="151"/>
      <c r="N23" s="152"/>
      <c r="O23" s="152"/>
      <c r="P23" s="152"/>
      <c r="Q23" s="152"/>
      <c r="R23" s="152"/>
      <c r="S23" s="152"/>
      <c r="T23" s="152"/>
      <c r="U23" s="152"/>
      <c r="V23" s="152"/>
      <c r="W23" s="152"/>
    </row>
    <row r="24" ht="53.25" customHeight="1" outlineLevel="1" spans="1:23">
      <c r="A24" s="151" t="s">
        <v>46</v>
      </c>
      <c r="B24" s="151" t="s">
        <v>255</v>
      </c>
      <c r="C24" s="151" t="s">
        <v>256</v>
      </c>
      <c r="D24" s="151" t="s">
        <v>92</v>
      </c>
      <c r="E24" s="151" t="s">
        <v>93</v>
      </c>
      <c r="F24" s="151" t="s">
        <v>263</v>
      </c>
      <c r="G24" s="151" t="s">
        <v>264</v>
      </c>
      <c r="H24" s="152">
        <v>301800</v>
      </c>
      <c r="I24" s="152">
        <v>301800</v>
      </c>
      <c r="J24" s="152"/>
      <c r="K24" s="152"/>
      <c r="L24" s="152">
        <v>301800</v>
      </c>
      <c r="M24" s="151"/>
      <c r="N24" s="152"/>
      <c r="O24" s="152"/>
      <c r="P24" s="152"/>
      <c r="Q24" s="152"/>
      <c r="R24" s="152"/>
      <c r="S24" s="152"/>
      <c r="T24" s="152"/>
      <c r="U24" s="152"/>
      <c r="V24" s="152"/>
      <c r="W24" s="152"/>
    </row>
    <row r="25" ht="53.25" customHeight="1" outlineLevel="1" spans="1:23">
      <c r="A25" s="151" t="s">
        <v>46</v>
      </c>
      <c r="B25" s="151" t="s">
        <v>255</v>
      </c>
      <c r="C25" s="151" t="s">
        <v>256</v>
      </c>
      <c r="D25" s="151" t="s">
        <v>179</v>
      </c>
      <c r="E25" s="151" t="s">
        <v>93</v>
      </c>
      <c r="F25" s="151" t="s">
        <v>263</v>
      </c>
      <c r="G25" s="151" t="s">
        <v>264</v>
      </c>
      <c r="H25" s="152">
        <v>216540</v>
      </c>
      <c r="I25" s="152">
        <v>216540</v>
      </c>
      <c r="J25" s="152"/>
      <c r="K25" s="152"/>
      <c r="L25" s="152">
        <v>216540</v>
      </c>
      <c r="M25" s="151"/>
      <c r="N25" s="152"/>
      <c r="O25" s="152"/>
      <c r="P25" s="152"/>
      <c r="Q25" s="152"/>
      <c r="R25" s="152"/>
      <c r="S25" s="152"/>
      <c r="T25" s="152"/>
      <c r="U25" s="152"/>
      <c r="V25" s="152"/>
      <c r="W25" s="152"/>
    </row>
    <row r="26" ht="53.25" customHeight="1" outlineLevel="1" spans="1:23">
      <c r="A26" s="151" t="s">
        <v>46</v>
      </c>
      <c r="B26" s="151" t="s">
        <v>255</v>
      </c>
      <c r="C26" s="151" t="s">
        <v>256</v>
      </c>
      <c r="D26" s="151" t="s">
        <v>92</v>
      </c>
      <c r="E26" s="151" t="s">
        <v>93</v>
      </c>
      <c r="F26" s="151" t="s">
        <v>263</v>
      </c>
      <c r="G26" s="151" t="s">
        <v>264</v>
      </c>
      <c r="H26" s="152">
        <v>526980</v>
      </c>
      <c r="I26" s="152">
        <v>526980</v>
      </c>
      <c r="J26" s="152"/>
      <c r="K26" s="152"/>
      <c r="L26" s="152">
        <v>526980</v>
      </c>
      <c r="M26" s="151"/>
      <c r="N26" s="152"/>
      <c r="O26" s="152"/>
      <c r="P26" s="152"/>
      <c r="Q26" s="152"/>
      <c r="R26" s="152"/>
      <c r="S26" s="152"/>
      <c r="T26" s="152"/>
      <c r="U26" s="152"/>
      <c r="V26" s="152"/>
      <c r="W26" s="152"/>
    </row>
    <row r="27" ht="53.25" customHeight="1" outlineLevel="1" spans="1:23">
      <c r="A27" s="151" t="s">
        <v>46</v>
      </c>
      <c r="B27" s="151" t="s">
        <v>255</v>
      </c>
      <c r="C27" s="151" t="s">
        <v>256</v>
      </c>
      <c r="D27" s="151" t="s">
        <v>179</v>
      </c>
      <c r="E27" s="151" t="s">
        <v>93</v>
      </c>
      <c r="F27" s="151" t="s">
        <v>263</v>
      </c>
      <c r="G27" s="151" t="s">
        <v>264</v>
      </c>
      <c r="H27" s="152">
        <v>354240</v>
      </c>
      <c r="I27" s="152">
        <v>354240</v>
      </c>
      <c r="J27" s="152"/>
      <c r="K27" s="152"/>
      <c r="L27" s="152">
        <v>354240</v>
      </c>
      <c r="M27" s="151"/>
      <c r="N27" s="152"/>
      <c r="O27" s="152"/>
      <c r="P27" s="152"/>
      <c r="Q27" s="152"/>
      <c r="R27" s="152"/>
      <c r="S27" s="152"/>
      <c r="T27" s="152"/>
      <c r="U27" s="152"/>
      <c r="V27" s="152"/>
      <c r="W27" s="152"/>
    </row>
    <row r="28" ht="53.25" customHeight="1" outlineLevel="1" spans="1:23">
      <c r="A28" s="151" t="s">
        <v>46</v>
      </c>
      <c r="B28" s="151" t="s">
        <v>267</v>
      </c>
      <c r="C28" s="151" t="s">
        <v>268</v>
      </c>
      <c r="D28" s="151" t="s">
        <v>137</v>
      </c>
      <c r="E28" s="151" t="s">
        <v>138</v>
      </c>
      <c r="F28" s="151" t="s">
        <v>269</v>
      </c>
      <c r="G28" s="151" t="s">
        <v>268</v>
      </c>
      <c r="H28" s="152">
        <v>1257559.68</v>
      </c>
      <c r="I28" s="152">
        <v>1257559.68</v>
      </c>
      <c r="J28" s="152"/>
      <c r="K28" s="152"/>
      <c r="L28" s="152">
        <v>1257559.68</v>
      </c>
      <c r="M28" s="151"/>
      <c r="N28" s="152"/>
      <c r="O28" s="152"/>
      <c r="P28" s="152"/>
      <c r="Q28" s="152"/>
      <c r="R28" s="152"/>
      <c r="S28" s="152"/>
      <c r="T28" s="152"/>
      <c r="U28" s="152"/>
      <c r="V28" s="152"/>
      <c r="W28" s="152"/>
    </row>
    <row r="29" ht="53.25" customHeight="1" outlineLevel="1" spans="1:23">
      <c r="A29" s="151" t="s">
        <v>46</v>
      </c>
      <c r="B29" s="151" t="s">
        <v>270</v>
      </c>
      <c r="C29" s="151" t="s">
        <v>271</v>
      </c>
      <c r="D29" s="151" t="s">
        <v>139</v>
      </c>
      <c r="E29" s="151" t="s">
        <v>140</v>
      </c>
      <c r="F29" s="151" t="s">
        <v>272</v>
      </c>
      <c r="G29" s="151" t="s">
        <v>271</v>
      </c>
      <c r="H29" s="152">
        <v>286016.5</v>
      </c>
      <c r="I29" s="152">
        <v>286016.5</v>
      </c>
      <c r="J29" s="152"/>
      <c r="K29" s="152"/>
      <c r="L29" s="152">
        <v>286016.5</v>
      </c>
      <c r="M29" s="151"/>
      <c r="N29" s="152"/>
      <c r="O29" s="152"/>
      <c r="P29" s="152"/>
      <c r="Q29" s="152"/>
      <c r="R29" s="152"/>
      <c r="S29" s="152"/>
      <c r="T29" s="152"/>
      <c r="U29" s="152"/>
      <c r="V29" s="152"/>
      <c r="W29" s="152"/>
    </row>
    <row r="30" ht="53.25" customHeight="1" outlineLevel="1" spans="1:23">
      <c r="A30" s="151" t="s">
        <v>46</v>
      </c>
      <c r="B30" s="151" t="s">
        <v>273</v>
      </c>
      <c r="C30" s="151" t="s">
        <v>274</v>
      </c>
      <c r="D30" s="151" t="s">
        <v>164</v>
      </c>
      <c r="E30" s="151" t="s">
        <v>165</v>
      </c>
      <c r="F30" s="151" t="s">
        <v>275</v>
      </c>
      <c r="G30" s="151" t="s">
        <v>274</v>
      </c>
      <c r="H30" s="152">
        <v>197215.92</v>
      </c>
      <c r="I30" s="152">
        <v>197215.92</v>
      </c>
      <c r="J30" s="152"/>
      <c r="K30" s="152"/>
      <c r="L30" s="152">
        <v>197215.92</v>
      </c>
      <c r="M30" s="151"/>
      <c r="N30" s="152"/>
      <c r="O30" s="152"/>
      <c r="P30" s="152"/>
      <c r="Q30" s="152"/>
      <c r="R30" s="152"/>
      <c r="S30" s="152"/>
      <c r="T30" s="152"/>
      <c r="U30" s="152"/>
      <c r="V30" s="152"/>
      <c r="W30" s="152"/>
    </row>
    <row r="31" ht="53.25" customHeight="1" outlineLevel="1" spans="1:23">
      <c r="A31" s="151" t="s">
        <v>46</v>
      </c>
      <c r="B31" s="151" t="s">
        <v>273</v>
      </c>
      <c r="C31" s="151" t="s">
        <v>274</v>
      </c>
      <c r="D31" s="151" t="s">
        <v>166</v>
      </c>
      <c r="E31" s="151" t="s">
        <v>167</v>
      </c>
      <c r="F31" s="151" t="s">
        <v>275</v>
      </c>
      <c r="G31" s="151" t="s">
        <v>274</v>
      </c>
      <c r="H31" s="152">
        <v>274368.96</v>
      </c>
      <c r="I31" s="152">
        <v>274368.96</v>
      </c>
      <c r="J31" s="152"/>
      <c r="K31" s="152"/>
      <c r="L31" s="152">
        <v>274368.96</v>
      </c>
      <c r="M31" s="151"/>
      <c r="N31" s="152"/>
      <c r="O31" s="152"/>
      <c r="P31" s="152"/>
      <c r="Q31" s="152"/>
      <c r="R31" s="152"/>
      <c r="S31" s="152"/>
      <c r="T31" s="152"/>
      <c r="U31" s="152"/>
      <c r="V31" s="152"/>
      <c r="W31" s="152"/>
    </row>
    <row r="32" ht="53.25" customHeight="1" outlineLevel="1" spans="1:23">
      <c r="A32" s="151" t="s">
        <v>46</v>
      </c>
      <c r="B32" s="151" t="s">
        <v>276</v>
      </c>
      <c r="C32" s="151" t="s">
        <v>277</v>
      </c>
      <c r="D32" s="151" t="s">
        <v>155</v>
      </c>
      <c r="E32" s="151" t="s">
        <v>154</v>
      </c>
      <c r="F32" s="151" t="s">
        <v>278</v>
      </c>
      <c r="G32" s="151" t="s">
        <v>279</v>
      </c>
      <c r="H32" s="152">
        <v>31712.04</v>
      </c>
      <c r="I32" s="152">
        <v>31712.04</v>
      </c>
      <c r="J32" s="152"/>
      <c r="K32" s="152"/>
      <c r="L32" s="152">
        <v>31712.04</v>
      </c>
      <c r="M32" s="151"/>
      <c r="N32" s="152"/>
      <c r="O32" s="152"/>
      <c r="P32" s="152"/>
      <c r="Q32" s="152"/>
      <c r="R32" s="152"/>
      <c r="S32" s="152"/>
      <c r="T32" s="152"/>
      <c r="U32" s="152"/>
      <c r="V32" s="152"/>
      <c r="W32" s="152"/>
    </row>
    <row r="33" ht="53.25" customHeight="1" outlineLevel="1" spans="1:23">
      <c r="A33" s="151" t="s">
        <v>46</v>
      </c>
      <c r="B33" s="151" t="s">
        <v>280</v>
      </c>
      <c r="C33" s="151" t="s">
        <v>281</v>
      </c>
      <c r="D33" s="151" t="s">
        <v>168</v>
      </c>
      <c r="E33" s="151" t="s">
        <v>169</v>
      </c>
      <c r="F33" s="151" t="s">
        <v>278</v>
      </c>
      <c r="G33" s="151" t="s">
        <v>279</v>
      </c>
      <c r="H33" s="152">
        <v>15719.5</v>
      </c>
      <c r="I33" s="152">
        <v>15719.5</v>
      </c>
      <c r="J33" s="152"/>
      <c r="K33" s="152"/>
      <c r="L33" s="152">
        <v>15719.5</v>
      </c>
      <c r="M33" s="151"/>
      <c r="N33" s="152"/>
      <c r="O33" s="152"/>
      <c r="P33" s="152"/>
      <c r="Q33" s="152"/>
      <c r="R33" s="152"/>
      <c r="S33" s="152"/>
      <c r="T33" s="152"/>
      <c r="U33" s="152"/>
      <c r="V33" s="152"/>
      <c r="W33" s="152"/>
    </row>
    <row r="34" ht="53.25" customHeight="1" outlineLevel="1" spans="1:23">
      <c r="A34" s="151" t="s">
        <v>46</v>
      </c>
      <c r="B34" s="151" t="s">
        <v>282</v>
      </c>
      <c r="C34" s="151" t="s">
        <v>283</v>
      </c>
      <c r="D34" s="151" t="s">
        <v>168</v>
      </c>
      <c r="E34" s="151" t="s">
        <v>169</v>
      </c>
      <c r="F34" s="151" t="s">
        <v>278</v>
      </c>
      <c r="G34" s="151" t="s">
        <v>279</v>
      </c>
      <c r="H34" s="152">
        <v>27250</v>
      </c>
      <c r="I34" s="152">
        <v>27250</v>
      </c>
      <c r="J34" s="152"/>
      <c r="K34" s="152"/>
      <c r="L34" s="152">
        <v>27250</v>
      </c>
      <c r="M34" s="151"/>
      <c r="N34" s="152"/>
      <c r="O34" s="152"/>
      <c r="P34" s="152"/>
      <c r="Q34" s="152"/>
      <c r="R34" s="152"/>
      <c r="S34" s="152"/>
      <c r="T34" s="152"/>
      <c r="U34" s="152"/>
      <c r="V34" s="152"/>
      <c r="W34" s="152"/>
    </row>
    <row r="35" ht="53.25" customHeight="1" outlineLevel="1" spans="1:23">
      <c r="A35" s="151" t="s">
        <v>46</v>
      </c>
      <c r="B35" s="151" t="s">
        <v>284</v>
      </c>
      <c r="C35" s="151" t="s">
        <v>285</v>
      </c>
      <c r="D35" s="151" t="s">
        <v>168</v>
      </c>
      <c r="E35" s="151" t="s">
        <v>169</v>
      </c>
      <c r="F35" s="151" t="s">
        <v>278</v>
      </c>
      <c r="G35" s="151" t="s">
        <v>279</v>
      </c>
      <c r="H35" s="152">
        <v>15719.5</v>
      </c>
      <c r="I35" s="152">
        <v>15719.5</v>
      </c>
      <c r="J35" s="152"/>
      <c r="K35" s="152"/>
      <c r="L35" s="152">
        <v>15719.5</v>
      </c>
      <c r="M35" s="151"/>
      <c r="N35" s="152"/>
      <c r="O35" s="152"/>
      <c r="P35" s="152"/>
      <c r="Q35" s="152"/>
      <c r="R35" s="152"/>
      <c r="S35" s="152"/>
      <c r="T35" s="152"/>
      <c r="U35" s="152"/>
      <c r="V35" s="152"/>
      <c r="W35" s="152"/>
    </row>
    <row r="36" ht="53.25" customHeight="1" outlineLevel="1" spans="1:23">
      <c r="A36" s="151" t="s">
        <v>46</v>
      </c>
      <c r="B36" s="151" t="s">
        <v>286</v>
      </c>
      <c r="C36" s="151" t="s">
        <v>203</v>
      </c>
      <c r="D36" s="151" t="s">
        <v>202</v>
      </c>
      <c r="E36" s="151" t="s">
        <v>203</v>
      </c>
      <c r="F36" s="151" t="s">
        <v>287</v>
      </c>
      <c r="G36" s="151" t="s">
        <v>203</v>
      </c>
      <c r="H36" s="152">
        <v>943169.76</v>
      </c>
      <c r="I36" s="152">
        <v>943169.76</v>
      </c>
      <c r="J36" s="152"/>
      <c r="K36" s="152"/>
      <c r="L36" s="152">
        <v>943169.76</v>
      </c>
      <c r="M36" s="151"/>
      <c r="N36" s="152"/>
      <c r="O36" s="152"/>
      <c r="P36" s="152"/>
      <c r="Q36" s="152"/>
      <c r="R36" s="152"/>
      <c r="S36" s="152"/>
      <c r="T36" s="152"/>
      <c r="U36" s="152"/>
      <c r="V36" s="152"/>
      <c r="W36" s="152"/>
    </row>
    <row r="37" ht="53.25" customHeight="1" outlineLevel="1" spans="1:23">
      <c r="A37" s="151" t="s">
        <v>46</v>
      </c>
      <c r="B37" s="151" t="s">
        <v>288</v>
      </c>
      <c r="C37" s="151" t="s">
        <v>289</v>
      </c>
      <c r="D37" s="151" t="s">
        <v>104</v>
      </c>
      <c r="E37" s="151" t="s">
        <v>105</v>
      </c>
      <c r="F37" s="151" t="s">
        <v>290</v>
      </c>
      <c r="G37" s="151" t="s">
        <v>291</v>
      </c>
      <c r="H37" s="152">
        <v>14800</v>
      </c>
      <c r="I37" s="152">
        <v>14800</v>
      </c>
      <c r="J37" s="152"/>
      <c r="K37" s="152"/>
      <c r="L37" s="152">
        <v>14800</v>
      </c>
      <c r="M37" s="151"/>
      <c r="N37" s="152"/>
      <c r="O37" s="152"/>
      <c r="P37" s="152"/>
      <c r="Q37" s="152"/>
      <c r="R37" s="152"/>
      <c r="S37" s="152"/>
      <c r="T37" s="152"/>
      <c r="U37" s="152"/>
      <c r="V37" s="152"/>
      <c r="W37" s="152"/>
    </row>
    <row r="38" ht="53.25" customHeight="1" outlineLevel="1" spans="1:23">
      <c r="A38" s="151" t="s">
        <v>46</v>
      </c>
      <c r="B38" s="151" t="s">
        <v>288</v>
      </c>
      <c r="C38" s="151" t="s">
        <v>289</v>
      </c>
      <c r="D38" s="151" t="s">
        <v>104</v>
      </c>
      <c r="E38" s="151" t="s">
        <v>105</v>
      </c>
      <c r="F38" s="151" t="s">
        <v>292</v>
      </c>
      <c r="G38" s="151" t="s">
        <v>293</v>
      </c>
      <c r="H38" s="152">
        <v>15000</v>
      </c>
      <c r="I38" s="152">
        <v>15000</v>
      </c>
      <c r="J38" s="152"/>
      <c r="K38" s="152"/>
      <c r="L38" s="152">
        <v>15000</v>
      </c>
      <c r="M38" s="151"/>
      <c r="N38" s="152"/>
      <c r="O38" s="152"/>
      <c r="P38" s="152"/>
      <c r="Q38" s="152"/>
      <c r="R38" s="152"/>
      <c r="S38" s="152"/>
      <c r="T38" s="152"/>
      <c r="U38" s="152"/>
      <c r="V38" s="152"/>
      <c r="W38" s="152"/>
    </row>
    <row r="39" ht="53.25" customHeight="1" outlineLevel="1" spans="1:23">
      <c r="A39" s="151" t="s">
        <v>46</v>
      </c>
      <c r="B39" s="151" t="s">
        <v>294</v>
      </c>
      <c r="C39" s="151" t="s">
        <v>295</v>
      </c>
      <c r="D39" s="151" t="s">
        <v>88</v>
      </c>
      <c r="E39" s="151" t="s">
        <v>89</v>
      </c>
      <c r="F39" s="151" t="s">
        <v>292</v>
      </c>
      <c r="G39" s="151" t="s">
        <v>293</v>
      </c>
      <c r="H39" s="152">
        <v>24405</v>
      </c>
      <c r="I39" s="152">
        <v>24405</v>
      </c>
      <c r="J39" s="152"/>
      <c r="K39" s="152"/>
      <c r="L39" s="152">
        <v>24405</v>
      </c>
      <c r="M39" s="151"/>
      <c r="N39" s="152"/>
      <c r="O39" s="152"/>
      <c r="P39" s="152"/>
      <c r="Q39" s="152"/>
      <c r="R39" s="152"/>
      <c r="S39" s="152"/>
      <c r="T39" s="152"/>
      <c r="U39" s="152"/>
      <c r="V39" s="152"/>
      <c r="W39" s="152"/>
    </row>
    <row r="40" ht="53.25" customHeight="1" outlineLevel="1" spans="1:23">
      <c r="A40" s="151" t="s">
        <v>46</v>
      </c>
      <c r="B40" s="151" t="s">
        <v>294</v>
      </c>
      <c r="C40" s="151" t="s">
        <v>295</v>
      </c>
      <c r="D40" s="151" t="s">
        <v>92</v>
      </c>
      <c r="E40" s="151" t="s">
        <v>93</v>
      </c>
      <c r="F40" s="151" t="s">
        <v>292</v>
      </c>
      <c r="G40" s="151" t="s">
        <v>293</v>
      </c>
      <c r="H40" s="152"/>
      <c r="I40" s="152"/>
      <c r="J40" s="152"/>
      <c r="K40" s="152"/>
      <c r="L40" s="152"/>
      <c r="M40" s="151"/>
      <c r="N40" s="152"/>
      <c r="O40" s="152"/>
      <c r="P40" s="152"/>
      <c r="Q40" s="152"/>
      <c r="R40" s="152"/>
      <c r="S40" s="152"/>
      <c r="T40" s="152"/>
      <c r="U40" s="152"/>
      <c r="V40" s="152"/>
      <c r="W40" s="152"/>
    </row>
    <row r="41" ht="53.25" customHeight="1" outlineLevel="1" spans="1:23">
      <c r="A41" s="151" t="s">
        <v>46</v>
      </c>
      <c r="B41" s="151" t="s">
        <v>294</v>
      </c>
      <c r="C41" s="151" t="s">
        <v>295</v>
      </c>
      <c r="D41" s="151" t="s">
        <v>179</v>
      </c>
      <c r="E41" s="151" t="s">
        <v>93</v>
      </c>
      <c r="F41" s="151" t="s">
        <v>292</v>
      </c>
      <c r="G41" s="151" t="s">
        <v>293</v>
      </c>
      <c r="H41" s="152"/>
      <c r="I41" s="152"/>
      <c r="J41" s="152"/>
      <c r="K41" s="152"/>
      <c r="L41" s="152"/>
      <c r="M41" s="151"/>
      <c r="N41" s="152"/>
      <c r="O41" s="152"/>
      <c r="P41" s="152"/>
      <c r="Q41" s="152"/>
      <c r="R41" s="152"/>
      <c r="S41" s="152"/>
      <c r="T41" s="152"/>
      <c r="U41" s="152"/>
      <c r="V41" s="152"/>
      <c r="W41" s="152"/>
    </row>
    <row r="42" ht="53.25" customHeight="1" outlineLevel="1" spans="1:23">
      <c r="A42" s="151" t="s">
        <v>46</v>
      </c>
      <c r="B42" s="151" t="s">
        <v>296</v>
      </c>
      <c r="C42" s="151" t="s">
        <v>297</v>
      </c>
      <c r="D42" s="151" t="s">
        <v>108</v>
      </c>
      <c r="E42" s="151" t="s">
        <v>109</v>
      </c>
      <c r="F42" s="151" t="s">
        <v>292</v>
      </c>
      <c r="G42" s="151" t="s">
        <v>293</v>
      </c>
      <c r="H42" s="152">
        <v>3000</v>
      </c>
      <c r="I42" s="152">
        <v>3000</v>
      </c>
      <c r="J42" s="152"/>
      <c r="K42" s="152"/>
      <c r="L42" s="152">
        <v>3000</v>
      </c>
      <c r="M42" s="151"/>
      <c r="N42" s="152"/>
      <c r="O42" s="152"/>
      <c r="P42" s="152"/>
      <c r="Q42" s="152"/>
      <c r="R42" s="152"/>
      <c r="S42" s="152"/>
      <c r="T42" s="152"/>
      <c r="U42" s="152"/>
      <c r="V42" s="152"/>
      <c r="W42" s="152"/>
    </row>
    <row r="43" ht="53.25" customHeight="1" outlineLevel="1" spans="1:23">
      <c r="A43" s="151" t="s">
        <v>46</v>
      </c>
      <c r="B43" s="151" t="s">
        <v>296</v>
      </c>
      <c r="C43" s="151" t="s">
        <v>298</v>
      </c>
      <c r="D43" s="151" t="s">
        <v>108</v>
      </c>
      <c r="E43" s="151" t="s">
        <v>109</v>
      </c>
      <c r="F43" s="151" t="s">
        <v>290</v>
      </c>
      <c r="G43" s="151" t="s">
        <v>291</v>
      </c>
      <c r="H43" s="152">
        <v>3000</v>
      </c>
      <c r="I43" s="152">
        <v>3000</v>
      </c>
      <c r="J43" s="152"/>
      <c r="K43" s="152"/>
      <c r="L43" s="152">
        <v>3000</v>
      </c>
      <c r="M43" s="151"/>
      <c r="N43" s="152"/>
      <c r="O43" s="152"/>
      <c r="P43" s="152"/>
      <c r="Q43" s="152"/>
      <c r="R43" s="152"/>
      <c r="S43" s="152"/>
      <c r="T43" s="152"/>
      <c r="U43" s="152"/>
      <c r="V43" s="152"/>
      <c r="W43" s="152"/>
    </row>
    <row r="44" ht="53.25" customHeight="1" outlineLevel="1" spans="1:23">
      <c r="A44" s="151" t="s">
        <v>46</v>
      </c>
      <c r="B44" s="151" t="s">
        <v>299</v>
      </c>
      <c r="C44" s="151" t="s">
        <v>300</v>
      </c>
      <c r="D44" s="151" t="s">
        <v>88</v>
      </c>
      <c r="E44" s="151" t="s">
        <v>89</v>
      </c>
      <c r="F44" s="151" t="s">
        <v>301</v>
      </c>
      <c r="G44" s="151" t="s">
        <v>302</v>
      </c>
      <c r="H44" s="152">
        <v>4000</v>
      </c>
      <c r="I44" s="152">
        <v>4000</v>
      </c>
      <c r="J44" s="152"/>
      <c r="K44" s="152"/>
      <c r="L44" s="152">
        <v>4000</v>
      </c>
      <c r="M44" s="151"/>
      <c r="N44" s="152"/>
      <c r="O44" s="152"/>
      <c r="P44" s="152"/>
      <c r="Q44" s="152"/>
      <c r="R44" s="152"/>
      <c r="S44" s="152"/>
      <c r="T44" s="152"/>
      <c r="U44" s="152"/>
      <c r="V44" s="152"/>
      <c r="W44" s="152"/>
    </row>
    <row r="45" ht="53.25" customHeight="1" outlineLevel="1" spans="1:23">
      <c r="A45" s="151" t="s">
        <v>46</v>
      </c>
      <c r="B45" s="151" t="s">
        <v>299</v>
      </c>
      <c r="C45" s="151" t="s">
        <v>300</v>
      </c>
      <c r="D45" s="151" t="s">
        <v>88</v>
      </c>
      <c r="E45" s="151" t="s">
        <v>89</v>
      </c>
      <c r="F45" s="151" t="s">
        <v>303</v>
      </c>
      <c r="G45" s="151" t="s">
        <v>304</v>
      </c>
      <c r="H45" s="152">
        <v>7000</v>
      </c>
      <c r="I45" s="152">
        <v>7000</v>
      </c>
      <c r="J45" s="152"/>
      <c r="K45" s="152"/>
      <c r="L45" s="152">
        <v>7000</v>
      </c>
      <c r="M45" s="151"/>
      <c r="N45" s="152"/>
      <c r="O45" s="152"/>
      <c r="P45" s="152"/>
      <c r="Q45" s="152"/>
      <c r="R45" s="152"/>
      <c r="S45" s="152"/>
      <c r="T45" s="152"/>
      <c r="U45" s="152"/>
      <c r="V45" s="152"/>
      <c r="W45" s="152"/>
    </row>
    <row r="46" ht="53.25" customHeight="1" outlineLevel="1" spans="1:23">
      <c r="A46" s="151" t="s">
        <v>46</v>
      </c>
      <c r="B46" s="151" t="s">
        <v>299</v>
      </c>
      <c r="C46" s="151" t="s">
        <v>300</v>
      </c>
      <c r="D46" s="151" t="s">
        <v>88</v>
      </c>
      <c r="E46" s="151" t="s">
        <v>89</v>
      </c>
      <c r="F46" s="151" t="s">
        <v>305</v>
      </c>
      <c r="G46" s="151" t="s">
        <v>306</v>
      </c>
      <c r="H46" s="152">
        <v>55000</v>
      </c>
      <c r="I46" s="152">
        <v>55000</v>
      </c>
      <c r="J46" s="152"/>
      <c r="K46" s="152"/>
      <c r="L46" s="152">
        <v>55000</v>
      </c>
      <c r="M46" s="151"/>
      <c r="N46" s="152"/>
      <c r="O46" s="152"/>
      <c r="P46" s="152"/>
      <c r="Q46" s="152"/>
      <c r="R46" s="152"/>
      <c r="S46" s="152"/>
      <c r="T46" s="152"/>
      <c r="U46" s="152"/>
      <c r="V46" s="152"/>
      <c r="W46" s="152"/>
    </row>
    <row r="47" ht="53.25" customHeight="1" outlineLevel="1" spans="1:23">
      <c r="A47" s="151" t="s">
        <v>46</v>
      </c>
      <c r="B47" s="151" t="s">
        <v>299</v>
      </c>
      <c r="C47" s="151" t="s">
        <v>300</v>
      </c>
      <c r="D47" s="151" t="s">
        <v>88</v>
      </c>
      <c r="E47" s="151" t="s">
        <v>89</v>
      </c>
      <c r="F47" s="151" t="s">
        <v>307</v>
      </c>
      <c r="G47" s="151" t="s">
        <v>308</v>
      </c>
      <c r="H47" s="152">
        <v>15000</v>
      </c>
      <c r="I47" s="152">
        <v>15000</v>
      </c>
      <c r="J47" s="152"/>
      <c r="K47" s="152"/>
      <c r="L47" s="152">
        <v>15000</v>
      </c>
      <c r="M47" s="151"/>
      <c r="N47" s="152"/>
      <c r="O47" s="152"/>
      <c r="P47" s="152"/>
      <c r="Q47" s="152"/>
      <c r="R47" s="152"/>
      <c r="S47" s="152"/>
      <c r="T47" s="152"/>
      <c r="U47" s="152"/>
      <c r="V47" s="152"/>
      <c r="W47" s="152"/>
    </row>
    <row r="48" ht="53.25" customHeight="1" outlineLevel="1" spans="1:23">
      <c r="A48" s="151" t="s">
        <v>46</v>
      </c>
      <c r="B48" s="151" t="s">
        <v>309</v>
      </c>
      <c r="C48" s="151" t="s">
        <v>310</v>
      </c>
      <c r="D48" s="151" t="s">
        <v>88</v>
      </c>
      <c r="E48" s="151" t="s">
        <v>89</v>
      </c>
      <c r="F48" s="151" t="s">
        <v>311</v>
      </c>
      <c r="G48" s="151" t="s">
        <v>224</v>
      </c>
      <c r="H48" s="152">
        <v>5000</v>
      </c>
      <c r="I48" s="152">
        <v>5000</v>
      </c>
      <c r="J48" s="152"/>
      <c r="K48" s="152"/>
      <c r="L48" s="152">
        <v>5000</v>
      </c>
      <c r="M48" s="151"/>
      <c r="N48" s="152"/>
      <c r="O48" s="152"/>
      <c r="P48" s="152"/>
      <c r="Q48" s="152"/>
      <c r="R48" s="152"/>
      <c r="S48" s="152"/>
      <c r="T48" s="152"/>
      <c r="U48" s="152"/>
      <c r="V48" s="152"/>
      <c r="W48" s="152"/>
    </row>
    <row r="49" ht="53.25" customHeight="1" outlineLevel="1" spans="1:23">
      <c r="A49" s="151" t="s">
        <v>46</v>
      </c>
      <c r="B49" s="151" t="s">
        <v>312</v>
      </c>
      <c r="C49" s="151" t="s">
        <v>313</v>
      </c>
      <c r="D49" s="151" t="s">
        <v>88</v>
      </c>
      <c r="E49" s="151" t="s">
        <v>89</v>
      </c>
      <c r="F49" s="151" t="s">
        <v>314</v>
      </c>
      <c r="G49" s="151" t="s">
        <v>315</v>
      </c>
      <c r="H49" s="152">
        <v>15740</v>
      </c>
      <c r="I49" s="152">
        <v>15740</v>
      </c>
      <c r="J49" s="152"/>
      <c r="K49" s="152"/>
      <c r="L49" s="152">
        <v>15740</v>
      </c>
      <c r="M49" s="151"/>
      <c r="N49" s="152"/>
      <c r="O49" s="152"/>
      <c r="P49" s="152"/>
      <c r="Q49" s="152"/>
      <c r="R49" s="152"/>
      <c r="S49" s="152"/>
      <c r="T49" s="152"/>
      <c r="U49" s="152"/>
      <c r="V49" s="152"/>
      <c r="W49" s="152"/>
    </row>
    <row r="50" ht="53.25" customHeight="1" outlineLevel="1" spans="1:23">
      <c r="A50" s="151" t="s">
        <v>46</v>
      </c>
      <c r="B50" s="151" t="s">
        <v>299</v>
      </c>
      <c r="C50" s="151" t="s">
        <v>300</v>
      </c>
      <c r="D50" s="151" t="s">
        <v>88</v>
      </c>
      <c r="E50" s="151" t="s">
        <v>89</v>
      </c>
      <c r="F50" s="151" t="s">
        <v>290</v>
      </c>
      <c r="G50" s="151" t="s">
        <v>291</v>
      </c>
      <c r="H50" s="152">
        <v>10000</v>
      </c>
      <c r="I50" s="152">
        <v>10000</v>
      </c>
      <c r="J50" s="152"/>
      <c r="K50" s="152"/>
      <c r="L50" s="152">
        <v>10000</v>
      </c>
      <c r="M50" s="151"/>
      <c r="N50" s="152"/>
      <c r="O50" s="152"/>
      <c r="P50" s="152"/>
      <c r="Q50" s="152"/>
      <c r="R50" s="152"/>
      <c r="S50" s="152"/>
      <c r="T50" s="152"/>
      <c r="U50" s="152"/>
      <c r="V50" s="152"/>
      <c r="W50" s="152"/>
    </row>
    <row r="51" ht="53.25" customHeight="1" outlineLevel="1" spans="1:23">
      <c r="A51" s="151" t="s">
        <v>46</v>
      </c>
      <c r="B51" s="151" t="s">
        <v>299</v>
      </c>
      <c r="C51" s="151" t="s">
        <v>300</v>
      </c>
      <c r="D51" s="151" t="s">
        <v>88</v>
      </c>
      <c r="E51" s="151" t="s">
        <v>89</v>
      </c>
      <c r="F51" s="151" t="s">
        <v>316</v>
      </c>
      <c r="G51" s="151" t="s">
        <v>317</v>
      </c>
      <c r="H51" s="152">
        <v>24000</v>
      </c>
      <c r="I51" s="152">
        <v>24000</v>
      </c>
      <c r="J51" s="152"/>
      <c r="K51" s="152"/>
      <c r="L51" s="152">
        <v>24000</v>
      </c>
      <c r="M51" s="151"/>
      <c r="N51" s="152"/>
      <c r="O51" s="152"/>
      <c r="P51" s="152"/>
      <c r="Q51" s="152"/>
      <c r="R51" s="152"/>
      <c r="S51" s="152"/>
      <c r="T51" s="152"/>
      <c r="U51" s="152"/>
      <c r="V51" s="152"/>
      <c r="W51" s="152"/>
    </row>
    <row r="52" ht="53.25" customHeight="1" outlineLevel="1" spans="1:23">
      <c r="A52" s="151" t="s">
        <v>46</v>
      </c>
      <c r="B52" s="151" t="s">
        <v>299</v>
      </c>
      <c r="C52" s="151" t="s">
        <v>300</v>
      </c>
      <c r="D52" s="151" t="s">
        <v>88</v>
      </c>
      <c r="E52" s="151" t="s">
        <v>89</v>
      </c>
      <c r="F52" s="151" t="s">
        <v>292</v>
      </c>
      <c r="G52" s="151" t="s">
        <v>293</v>
      </c>
      <c r="H52" s="152">
        <v>7810</v>
      </c>
      <c r="I52" s="152">
        <v>7810</v>
      </c>
      <c r="J52" s="152"/>
      <c r="K52" s="152"/>
      <c r="L52" s="152">
        <v>7810</v>
      </c>
      <c r="M52" s="151"/>
      <c r="N52" s="152"/>
      <c r="O52" s="152"/>
      <c r="P52" s="152"/>
      <c r="Q52" s="152"/>
      <c r="R52" s="152"/>
      <c r="S52" s="152"/>
      <c r="T52" s="152"/>
      <c r="U52" s="152"/>
      <c r="V52" s="152"/>
      <c r="W52" s="152"/>
    </row>
    <row r="53" ht="53.25" customHeight="1" outlineLevel="1" spans="1:23">
      <c r="A53" s="151" t="s">
        <v>46</v>
      </c>
      <c r="B53" s="151" t="s">
        <v>299</v>
      </c>
      <c r="C53" s="151" t="s">
        <v>300</v>
      </c>
      <c r="D53" s="151" t="s">
        <v>92</v>
      </c>
      <c r="E53" s="151" t="s">
        <v>93</v>
      </c>
      <c r="F53" s="151" t="s">
        <v>292</v>
      </c>
      <c r="G53" s="151" t="s">
        <v>293</v>
      </c>
      <c r="H53" s="152">
        <v>90750</v>
      </c>
      <c r="I53" s="152">
        <v>90750</v>
      </c>
      <c r="J53" s="152"/>
      <c r="K53" s="152"/>
      <c r="L53" s="152">
        <v>90750</v>
      </c>
      <c r="M53" s="151"/>
      <c r="N53" s="152"/>
      <c r="O53" s="152"/>
      <c r="P53" s="152"/>
      <c r="Q53" s="152"/>
      <c r="R53" s="152"/>
      <c r="S53" s="152"/>
      <c r="T53" s="152"/>
      <c r="U53" s="152"/>
      <c r="V53" s="152"/>
      <c r="W53" s="152"/>
    </row>
    <row r="54" ht="53.25" customHeight="1" outlineLevel="1" spans="1:23">
      <c r="A54" s="151" t="s">
        <v>46</v>
      </c>
      <c r="B54" s="151" t="s">
        <v>299</v>
      </c>
      <c r="C54" s="151" t="s">
        <v>300</v>
      </c>
      <c r="D54" s="151" t="s">
        <v>92</v>
      </c>
      <c r="E54" s="151" t="s">
        <v>93</v>
      </c>
      <c r="F54" s="151" t="s">
        <v>318</v>
      </c>
      <c r="G54" s="151" t="s">
        <v>319</v>
      </c>
      <c r="H54" s="152">
        <v>10000</v>
      </c>
      <c r="I54" s="152">
        <v>10000</v>
      </c>
      <c r="J54" s="152"/>
      <c r="K54" s="152"/>
      <c r="L54" s="152">
        <v>10000</v>
      </c>
      <c r="M54" s="151"/>
      <c r="N54" s="152"/>
      <c r="O54" s="152"/>
      <c r="P54" s="152"/>
      <c r="Q54" s="152"/>
      <c r="R54" s="152"/>
      <c r="S54" s="152"/>
      <c r="T54" s="152"/>
      <c r="U54" s="152"/>
      <c r="V54" s="152"/>
      <c r="W54" s="152"/>
    </row>
    <row r="55" ht="53.25" customHeight="1" outlineLevel="1" spans="1:23">
      <c r="A55" s="151" t="s">
        <v>46</v>
      </c>
      <c r="B55" s="151" t="s">
        <v>299</v>
      </c>
      <c r="C55" s="151" t="s">
        <v>300</v>
      </c>
      <c r="D55" s="151" t="s">
        <v>92</v>
      </c>
      <c r="E55" s="151" t="s">
        <v>93</v>
      </c>
      <c r="F55" s="151" t="s">
        <v>290</v>
      </c>
      <c r="G55" s="151" t="s">
        <v>291</v>
      </c>
      <c r="H55" s="152">
        <v>10000</v>
      </c>
      <c r="I55" s="152">
        <v>10000</v>
      </c>
      <c r="J55" s="152"/>
      <c r="K55" s="152"/>
      <c r="L55" s="152">
        <v>10000</v>
      </c>
      <c r="M55" s="151"/>
      <c r="N55" s="152"/>
      <c r="O55" s="152"/>
      <c r="P55" s="152"/>
      <c r="Q55" s="152"/>
      <c r="R55" s="152"/>
      <c r="S55" s="152"/>
      <c r="T55" s="152"/>
      <c r="U55" s="152"/>
      <c r="V55" s="152"/>
      <c r="W55" s="152"/>
    </row>
    <row r="56" ht="53.25" customHeight="1" outlineLevel="1" spans="1:23">
      <c r="A56" s="151" t="s">
        <v>46</v>
      </c>
      <c r="B56" s="151" t="s">
        <v>299</v>
      </c>
      <c r="C56" s="151" t="s">
        <v>300</v>
      </c>
      <c r="D56" s="151" t="s">
        <v>92</v>
      </c>
      <c r="E56" s="151" t="s">
        <v>93</v>
      </c>
      <c r="F56" s="151" t="s">
        <v>320</v>
      </c>
      <c r="G56" s="151" t="s">
        <v>321</v>
      </c>
      <c r="H56" s="152">
        <v>10000</v>
      </c>
      <c r="I56" s="152">
        <v>10000</v>
      </c>
      <c r="J56" s="152"/>
      <c r="K56" s="152"/>
      <c r="L56" s="152">
        <v>10000</v>
      </c>
      <c r="M56" s="151"/>
      <c r="N56" s="152"/>
      <c r="O56" s="152"/>
      <c r="P56" s="152"/>
      <c r="Q56" s="152"/>
      <c r="R56" s="152"/>
      <c r="S56" s="152"/>
      <c r="T56" s="152"/>
      <c r="U56" s="152"/>
      <c r="V56" s="152"/>
      <c r="W56" s="152"/>
    </row>
    <row r="57" ht="53.25" customHeight="1" outlineLevel="1" spans="1:23">
      <c r="A57" s="151" t="s">
        <v>46</v>
      </c>
      <c r="B57" s="151" t="s">
        <v>299</v>
      </c>
      <c r="C57" s="151" t="s">
        <v>300</v>
      </c>
      <c r="D57" s="151" t="s">
        <v>179</v>
      </c>
      <c r="E57" s="151" t="s">
        <v>93</v>
      </c>
      <c r="F57" s="151" t="s">
        <v>292</v>
      </c>
      <c r="G57" s="151" t="s">
        <v>293</v>
      </c>
      <c r="H57" s="152">
        <v>32100</v>
      </c>
      <c r="I57" s="152">
        <v>32100</v>
      </c>
      <c r="J57" s="152"/>
      <c r="K57" s="152"/>
      <c r="L57" s="152">
        <v>32100</v>
      </c>
      <c r="M57" s="151"/>
      <c r="N57" s="152"/>
      <c r="O57" s="152"/>
      <c r="P57" s="152"/>
      <c r="Q57" s="152"/>
      <c r="R57" s="152"/>
      <c r="S57" s="152"/>
      <c r="T57" s="152"/>
      <c r="U57" s="152"/>
      <c r="V57" s="152"/>
      <c r="W57" s="152"/>
    </row>
    <row r="58" ht="53.25" customHeight="1" outlineLevel="1" spans="1:23">
      <c r="A58" s="151" t="s">
        <v>46</v>
      </c>
      <c r="B58" s="151" t="s">
        <v>299</v>
      </c>
      <c r="C58" s="151" t="s">
        <v>300</v>
      </c>
      <c r="D58" s="151" t="s">
        <v>179</v>
      </c>
      <c r="E58" s="151" t="s">
        <v>93</v>
      </c>
      <c r="F58" s="151" t="s">
        <v>322</v>
      </c>
      <c r="G58" s="151" t="s">
        <v>323</v>
      </c>
      <c r="H58" s="152">
        <v>63000</v>
      </c>
      <c r="I58" s="152">
        <v>63000</v>
      </c>
      <c r="J58" s="152"/>
      <c r="K58" s="152"/>
      <c r="L58" s="152">
        <v>63000</v>
      </c>
      <c r="M58" s="151"/>
      <c r="N58" s="152"/>
      <c r="O58" s="152"/>
      <c r="P58" s="152"/>
      <c r="Q58" s="152"/>
      <c r="R58" s="152"/>
      <c r="S58" s="152"/>
      <c r="T58" s="152"/>
      <c r="U58" s="152"/>
      <c r="V58" s="152"/>
      <c r="W58" s="152"/>
    </row>
    <row r="59" ht="53.25" customHeight="1" outlineLevel="1" spans="1:23">
      <c r="A59" s="151" t="s">
        <v>46</v>
      </c>
      <c r="B59" s="151" t="s">
        <v>324</v>
      </c>
      <c r="C59" s="151" t="s">
        <v>325</v>
      </c>
      <c r="D59" s="151" t="s">
        <v>133</v>
      </c>
      <c r="E59" s="151" t="s">
        <v>134</v>
      </c>
      <c r="F59" s="151" t="s">
        <v>326</v>
      </c>
      <c r="G59" s="151" t="s">
        <v>327</v>
      </c>
      <c r="H59" s="152">
        <v>12600</v>
      </c>
      <c r="I59" s="152">
        <v>12600</v>
      </c>
      <c r="J59" s="152"/>
      <c r="K59" s="152"/>
      <c r="L59" s="152">
        <v>12600</v>
      </c>
      <c r="M59" s="151"/>
      <c r="N59" s="152"/>
      <c r="O59" s="152"/>
      <c r="P59" s="152"/>
      <c r="Q59" s="152"/>
      <c r="R59" s="152"/>
      <c r="S59" s="152"/>
      <c r="T59" s="152"/>
      <c r="U59" s="152"/>
      <c r="V59" s="152"/>
      <c r="W59" s="152"/>
    </row>
    <row r="60" ht="53.25" customHeight="1" outlineLevel="1" spans="1:23">
      <c r="A60" s="151" t="s">
        <v>46</v>
      </c>
      <c r="B60" s="151" t="s">
        <v>324</v>
      </c>
      <c r="C60" s="151" t="s">
        <v>325</v>
      </c>
      <c r="D60" s="151" t="s">
        <v>135</v>
      </c>
      <c r="E60" s="151" t="s">
        <v>136</v>
      </c>
      <c r="F60" s="151" t="s">
        <v>326</v>
      </c>
      <c r="G60" s="151" t="s">
        <v>327</v>
      </c>
      <c r="H60" s="152">
        <v>4500</v>
      </c>
      <c r="I60" s="152">
        <v>4500</v>
      </c>
      <c r="J60" s="152"/>
      <c r="K60" s="152"/>
      <c r="L60" s="152">
        <v>4500</v>
      </c>
      <c r="M60" s="151"/>
      <c r="N60" s="152"/>
      <c r="O60" s="152"/>
      <c r="P60" s="152"/>
      <c r="Q60" s="152"/>
      <c r="R60" s="152"/>
      <c r="S60" s="152"/>
      <c r="T60" s="152"/>
      <c r="U60" s="152"/>
      <c r="V60" s="152"/>
      <c r="W60" s="152"/>
    </row>
    <row r="61" ht="53.25" customHeight="1" outlineLevel="1" spans="1:23">
      <c r="A61" s="151" t="s">
        <v>46</v>
      </c>
      <c r="B61" s="151" t="s">
        <v>328</v>
      </c>
      <c r="C61" s="151" t="s">
        <v>329</v>
      </c>
      <c r="D61" s="151" t="s">
        <v>135</v>
      </c>
      <c r="E61" s="151" t="s">
        <v>136</v>
      </c>
      <c r="F61" s="151" t="s">
        <v>318</v>
      </c>
      <c r="G61" s="151" t="s">
        <v>319</v>
      </c>
      <c r="H61" s="152">
        <v>5700</v>
      </c>
      <c r="I61" s="152">
        <v>5700</v>
      </c>
      <c r="J61" s="152"/>
      <c r="K61" s="152"/>
      <c r="L61" s="152">
        <v>5700</v>
      </c>
      <c r="M61" s="151"/>
      <c r="N61" s="152"/>
      <c r="O61" s="152"/>
      <c r="P61" s="152"/>
      <c r="Q61" s="152"/>
      <c r="R61" s="152"/>
      <c r="S61" s="152"/>
      <c r="T61" s="152"/>
      <c r="U61" s="152"/>
      <c r="V61" s="152"/>
      <c r="W61" s="152"/>
    </row>
    <row r="62" ht="53.25" customHeight="1" outlineLevel="1" spans="1:23">
      <c r="A62" s="151" t="s">
        <v>46</v>
      </c>
      <c r="B62" s="151" t="s">
        <v>330</v>
      </c>
      <c r="C62" s="151" t="s">
        <v>331</v>
      </c>
      <c r="D62" s="151" t="s">
        <v>88</v>
      </c>
      <c r="E62" s="151" t="s">
        <v>89</v>
      </c>
      <c r="F62" s="151" t="s">
        <v>332</v>
      </c>
      <c r="G62" s="151" t="s">
        <v>331</v>
      </c>
      <c r="H62" s="152">
        <v>54720.24</v>
      </c>
      <c r="I62" s="152">
        <v>54720.24</v>
      </c>
      <c r="J62" s="152"/>
      <c r="K62" s="152"/>
      <c r="L62" s="152">
        <v>54720.24</v>
      </c>
      <c r="M62" s="151"/>
      <c r="N62" s="152"/>
      <c r="O62" s="152"/>
      <c r="P62" s="152"/>
      <c r="Q62" s="152"/>
      <c r="R62" s="152"/>
      <c r="S62" s="152"/>
      <c r="T62" s="152"/>
      <c r="U62" s="152"/>
      <c r="V62" s="152"/>
      <c r="W62" s="152"/>
    </row>
    <row r="63" ht="53.25" customHeight="1" outlineLevel="1" spans="1:23">
      <c r="A63" s="151" t="s">
        <v>46</v>
      </c>
      <c r="B63" s="151" t="s">
        <v>330</v>
      </c>
      <c r="C63" s="151" t="s">
        <v>331</v>
      </c>
      <c r="D63" s="151" t="s">
        <v>92</v>
      </c>
      <c r="E63" s="151" t="s">
        <v>93</v>
      </c>
      <c r="F63" s="151" t="s">
        <v>332</v>
      </c>
      <c r="G63" s="151" t="s">
        <v>331</v>
      </c>
      <c r="H63" s="152">
        <v>44800.32</v>
      </c>
      <c r="I63" s="152">
        <v>44800.32</v>
      </c>
      <c r="J63" s="152"/>
      <c r="K63" s="152"/>
      <c r="L63" s="152">
        <v>44800.32</v>
      </c>
      <c r="M63" s="151"/>
      <c r="N63" s="152"/>
      <c r="O63" s="152"/>
      <c r="P63" s="152"/>
      <c r="Q63" s="152"/>
      <c r="R63" s="152"/>
      <c r="S63" s="152"/>
      <c r="T63" s="152"/>
      <c r="U63" s="152"/>
      <c r="V63" s="152"/>
      <c r="W63" s="152"/>
    </row>
    <row r="64" ht="53.25" customHeight="1" outlineLevel="1" spans="1:23">
      <c r="A64" s="151" t="s">
        <v>46</v>
      </c>
      <c r="B64" s="151" t="s">
        <v>330</v>
      </c>
      <c r="C64" s="151" t="s">
        <v>331</v>
      </c>
      <c r="D64" s="151" t="s">
        <v>179</v>
      </c>
      <c r="E64" s="151" t="s">
        <v>93</v>
      </c>
      <c r="F64" s="151" t="s">
        <v>332</v>
      </c>
      <c r="G64" s="151" t="s">
        <v>331</v>
      </c>
      <c r="H64" s="152">
        <v>34834.8</v>
      </c>
      <c r="I64" s="152">
        <v>34834.8</v>
      </c>
      <c r="J64" s="152"/>
      <c r="K64" s="152"/>
      <c r="L64" s="152">
        <v>34834.8</v>
      </c>
      <c r="M64" s="151"/>
      <c r="N64" s="152"/>
      <c r="O64" s="152"/>
      <c r="P64" s="152"/>
      <c r="Q64" s="152"/>
      <c r="R64" s="152"/>
      <c r="S64" s="152"/>
      <c r="T64" s="152"/>
      <c r="U64" s="152"/>
      <c r="V64" s="152"/>
      <c r="W64" s="152"/>
    </row>
    <row r="65" ht="53.25" customHeight="1" outlineLevel="1" spans="1:23">
      <c r="A65" s="151" t="s">
        <v>46</v>
      </c>
      <c r="B65" s="151" t="s">
        <v>333</v>
      </c>
      <c r="C65" s="151" t="s">
        <v>334</v>
      </c>
      <c r="D65" s="151" t="s">
        <v>88</v>
      </c>
      <c r="E65" s="151" t="s">
        <v>89</v>
      </c>
      <c r="F65" s="151" t="s">
        <v>335</v>
      </c>
      <c r="G65" s="151" t="s">
        <v>336</v>
      </c>
      <c r="H65" s="152">
        <v>294000</v>
      </c>
      <c r="I65" s="152">
        <v>294000</v>
      </c>
      <c r="J65" s="152"/>
      <c r="K65" s="152"/>
      <c r="L65" s="152">
        <v>294000</v>
      </c>
      <c r="M65" s="151"/>
      <c r="N65" s="152"/>
      <c r="O65" s="152"/>
      <c r="P65" s="152"/>
      <c r="Q65" s="152"/>
      <c r="R65" s="152"/>
      <c r="S65" s="152"/>
      <c r="T65" s="152"/>
      <c r="U65" s="152"/>
      <c r="V65" s="152"/>
      <c r="W65" s="152"/>
    </row>
    <row r="66" ht="53.25" customHeight="1" outlineLevel="1" spans="1:23">
      <c r="A66" s="151" t="s">
        <v>46</v>
      </c>
      <c r="B66" s="151" t="s">
        <v>337</v>
      </c>
      <c r="C66" s="151" t="s">
        <v>338</v>
      </c>
      <c r="D66" s="151" t="s">
        <v>108</v>
      </c>
      <c r="E66" s="151" t="s">
        <v>109</v>
      </c>
      <c r="F66" s="151" t="s">
        <v>339</v>
      </c>
      <c r="G66" s="151" t="s">
        <v>340</v>
      </c>
      <c r="H66" s="152">
        <v>8640</v>
      </c>
      <c r="I66" s="152">
        <v>8640</v>
      </c>
      <c r="J66" s="152"/>
      <c r="K66" s="152"/>
      <c r="L66" s="152">
        <v>8640</v>
      </c>
      <c r="M66" s="151"/>
      <c r="N66" s="152"/>
      <c r="O66" s="152"/>
      <c r="P66" s="152"/>
      <c r="Q66" s="152"/>
      <c r="R66" s="152"/>
      <c r="S66" s="152"/>
      <c r="T66" s="152"/>
      <c r="U66" s="152"/>
      <c r="V66" s="152"/>
      <c r="W66" s="152"/>
    </row>
    <row r="67" ht="53.25" customHeight="1" outlineLevel="1" spans="1:23">
      <c r="A67" s="151" t="s">
        <v>46</v>
      </c>
      <c r="B67" s="151" t="s">
        <v>341</v>
      </c>
      <c r="C67" s="151" t="s">
        <v>342</v>
      </c>
      <c r="D67" s="151" t="s">
        <v>103</v>
      </c>
      <c r="E67" s="151" t="s">
        <v>91</v>
      </c>
      <c r="F67" s="151" t="s">
        <v>339</v>
      </c>
      <c r="G67" s="151" t="s">
        <v>340</v>
      </c>
      <c r="H67" s="152">
        <v>24300</v>
      </c>
      <c r="I67" s="152">
        <v>24300</v>
      </c>
      <c r="J67" s="152"/>
      <c r="K67" s="152"/>
      <c r="L67" s="152">
        <v>24300</v>
      </c>
      <c r="M67" s="151"/>
      <c r="N67" s="152"/>
      <c r="O67" s="152"/>
      <c r="P67" s="152"/>
      <c r="Q67" s="152"/>
      <c r="R67" s="152"/>
      <c r="S67" s="152"/>
      <c r="T67" s="152"/>
      <c r="U67" s="152"/>
      <c r="V67" s="152"/>
      <c r="W67" s="152"/>
    </row>
    <row r="68" ht="53.25" customHeight="1" outlineLevel="1" spans="1:23">
      <c r="A68" s="151" t="s">
        <v>46</v>
      </c>
      <c r="B68" s="151" t="s">
        <v>343</v>
      </c>
      <c r="C68" s="151" t="s">
        <v>344</v>
      </c>
      <c r="D68" s="151" t="s">
        <v>147</v>
      </c>
      <c r="E68" s="151" t="s">
        <v>148</v>
      </c>
      <c r="F68" s="151" t="s">
        <v>339</v>
      </c>
      <c r="G68" s="151" t="s">
        <v>340</v>
      </c>
      <c r="H68" s="152">
        <v>36000</v>
      </c>
      <c r="I68" s="152">
        <v>36000</v>
      </c>
      <c r="J68" s="152"/>
      <c r="K68" s="152"/>
      <c r="L68" s="152">
        <v>36000</v>
      </c>
      <c r="M68" s="151"/>
      <c r="N68" s="152"/>
      <c r="O68" s="152"/>
      <c r="P68" s="152"/>
      <c r="Q68" s="152"/>
      <c r="R68" s="152"/>
      <c r="S68" s="152"/>
      <c r="T68" s="152"/>
      <c r="U68" s="152"/>
      <c r="V68" s="152"/>
      <c r="W68" s="152"/>
    </row>
    <row r="69" ht="53.25" customHeight="1" outlineLevel="1" spans="1:23">
      <c r="A69" s="151" t="s">
        <v>46</v>
      </c>
      <c r="B69" s="151" t="s">
        <v>345</v>
      </c>
      <c r="C69" s="151" t="s">
        <v>346</v>
      </c>
      <c r="D69" s="151" t="s">
        <v>129</v>
      </c>
      <c r="E69" s="151" t="s">
        <v>130</v>
      </c>
      <c r="F69" s="151" t="s">
        <v>339</v>
      </c>
      <c r="G69" s="151" t="s">
        <v>340</v>
      </c>
      <c r="H69" s="152">
        <v>8605.68</v>
      </c>
      <c r="I69" s="152">
        <v>8605.68</v>
      </c>
      <c r="J69" s="152"/>
      <c r="K69" s="152"/>
      <c r="L69" s="152">
        <v>8605.68</v>
      </c>
      <c r="M69" s="151"/>
      <c r="N69" s="152"/>
      <c r="O69" s="152"/>
      <c r="P69" s="152"/>
      <c r="Q69" s="152"/>
      <c r="R69" s="152"/>
      <c r="S69" s="152"/>
      <c r="T69" s="152"/>
      <c r="U69" s="152"/>
      <c r="V69" s="152"/>
      <c r="W69" s="152"/>
    </row>
    <row r="70" ht="53.25" customHeight="1" outlineLevel="1" spans="1:23">
      <c r="A70" s="151" t="s">
        <v>46</v>
      </c>
      <c r="B70" s="151" t="s">
        <v>347</v>
      </c>
      <c r="C70" s="151" t="s">
        <v>348</v>
      </c>
      <c r="D70" s="151" t="s">
        <v>147</v>
      </c>
      <c r="E70" s="151" t="s">
        <v>148</v>
      </c>
      <c r="F70" s="151" t="s">
        <v>339</v>
      </c>
      <c r="G70" s="151" t="s">
        <v>340</v>
      </c>
      <c r="H70" s="152">
        <v>100800</v>
      </c>
      <c r="I70" s="152">
        <v>100800</v>
      </c>
      <c r="J70" s="152"/>
      <c r="K70" s="152"/>
      <c r="L70" s="152">
        <v>100800</v>
      </c>
      <c r="M70" s="151"/>
      <c r="N70" s="152"/>
      <c r="O70" s="152"/>
      <c r="P70" s="152"/>
      <c r="Q70" s="152"/>
      <c r="R70" s="152"/>
      <c r="S70" s="152"/>
      <c r="T70" s="152"/>
      <c r="U70" s="152"/>
      <c r="V70" s="152"/>
      <c r="W70" s="152"/>
    </row>
    <row r="71" ht="53.25" customHeight="1" outlineLevel="1" spans="1:23">
      <c r="A71" s="151" t="s">
        <v>46</v>
      </c>
      <c r="B71" s="151" t="s">
        <v>349</v>
      </c>
      <c r="C71" s="151" t="s">
        <v>350</v>
      </c>
      <c r="D71" s="151" t="s">
        <v>108</v>
      </c>
      <c r="E71" s="151" t="s">
        <v>109</v>
      </c>
      <c r="F71" s="151" t="s">
        <v>351</v>
      </c>
      <c r="G71" s="151" t="s">
        <v>352</v>
      </c>
      <c r="H71" s="152">
        <v>1200</v>
      </c>
      <c r="I71" s="152">
        <v>1200</v>
      </c>
      <c r="J71" s="152"/>
      <c r="K71" s="152"/>
      <c r="L71" s="152">
        <v>1200</v>
      </c>
      <c r="M71" s="151"/>
      <c r="N71" s="152"/>
      <c r="O71" s="152"/>
      <c r="P71" s="152"/>
      <c r="Q71" s="152"/>
      <c r="R71" s="152"/>
      <c r="S71" s="152"/>
      <c r="T71" s="152"/>
      <c r="U71" s="152"/>
      <c r="V71" s="152"/>
      <c r="W71" s="152"/>
    </row>
    <row r="72" ht="53.25" customHeight="1" outlineLevel="1" spans="1:23">
      <c r="A72" s="151" t="s">
        <v>46</v>
      </c>
      <c r="B72" s="151" t="s">
        <v>353</v>
      </c>
      <c r="C72" s="151" t="s">
        <v>354</v>
      </c>
      <c r="D72" s="151" t="s">
        <v>108</v>
      </c>
      <c r="E72" s="151" t="s">
        <v>109</v>
      </c>
      <c r="F72" s="151" t="s">
        <v>318</v>
      </c>
      <c r="G72" s="151" t="s">
        <v>319</v>
      </c>
      <c r="H72" s="152">
        <v>22000</v>
      </c>
      <c r="I72" s="152">
        <v>22000</v>
      </c>
      <c r="J72" s="152"/>
      <c r="K72" s="152"/>
      <c r="L72" s="152">
        <v>22000</v>
      </c>
      <c r="M72" s="151"/>
      <c r="N72" s="152"/>
      <c r="O72" s="152"/>
      <c r="P72" s="152"/>
      <c r="Q72" s="152"/>
      <c r="R72" s="152"/>
      <c r="S72" s="152"/>
      <c r="T72" s="152"/>
      <c r="U72" s="152"/>
      <c r="V72" s="152"/>
      <c r="W72" s="152"/>
    </row>
    <row r="73" ht="53.25" customHeight="1" outlineLevel="1" spans="1:23">
      <c r="A73" s="151" t="s">
        <v>46</v>
      </c>
      <c r="B73" s="151" t="s">
        <v>353</v>
      </c>
      <c r="C73" s="151" t="s">
        <v>354</v>
      </c>
      <c r="D73" s="151" t="s">
        <v>108</v>
      </c>
      <c r="E73" s="151" t="s">
        <v>109</v>
      </c>
      <c r="F73" s="151" t="s">
        <v>320</v>
      </c>
      <c r="G73" s="151" t="s">
        <v>321</v>
      </c>
      <c r="H73" s="152">
        <v>10000</v>
      </c>
      <c r="I73" s="152">
        <v>10000</v>
      </c>
      <c r="J73" s="152"/>
      <c r="K73" s="152"/>
      <c r="L73" s="152">
        <v>10000</v>
      </c>
      <c r="M73" s="151"/>
      <c r="N73" s="152"/>
      <c r="O73" s="152"/>
      <c r="P73" s="152"/>
      <c r="Q73" s="152"/>
      <c r="R73" s="152"/>
      <c r="S73" s="152"/>
      <c r="T73" s="152"/>
      <c r="U73" s="152"/>
      <c r="V73" s="152"/>
      <c r="W73" s="152"/>
    </row>
    <row r="74" ht="53.25" customHeight="1" outlineLevel="1" spans="1:23">
      <c r="A74" s="151" t="s">
        <v>46</v>
      </c>
      <c r="B74" s="151" t="s">
        <v>353</v>
      </c>
      <c r="C74" s="151" t="s">
        <v>354</v>
      </c>
      <c r="D74" s="151" t="s">
        <v>108</v>
      </c>
      <c r="E74" s="151" t="s">
        <v>109</v>
      </c>
      <c r="F74" s="151" t="s">
        <v>322</v>
      </c>
      <c r="G74" s="151" t="s">
        <v>323</v>
      </c>
      <c r="H74" s="152">
        <v>14000</v>
      </c>
      <c r="I74" s="152">
        <v>14000</v>
      </c>
      <c r="J74" s="152"/>
      <c r="K74" s="152"/>
      <c r="L74" s="152">
        <v>14000</v>
      </c>
      <c r="M74" s="151"/>
      <c r="N74" s="152"/>
      <c r="O74" s="152"/>
      <c r="P74" s="152"/>
      <c r="Q74" s="152"/>
      <c r="R74" s="152"/>
      <c r="S74" s="152"/>
      <c r="T74" s="152"/>
      <c r="U74" s="152"/>
      <c r="V74" s="152"/>
      <c r="W74" s="152"/>
    </row>
    <row r="75" ht="53.25" customHeight="1" outlineLevel="1" spans="1:23">
      <c r="A75" s="151" t="s">
        <v>46</v>
      </c>
      <c r="B75" s="151" t="s">
        <v>353</v>
      </c>
      <c r="C75" s="151" t="s">
        <v>354</v>
      </c>
      <c r="D75" s="151" t="s">
        <v>108</v>
      </c>
      <c r="E75" s="151" t="s">
        <v>109</v>
      </c>
      <c r="F75" s="151" t="s">
        <v>290</v>
      </c>
      <c r="G75" s="151" t="s">
        <v>291</v>
      </c>
      <c r="H75" s="152">
        <v>5000</v>
      </c>
      <c r="I75" s="152">
        <v>5000</v>
      </c>
      <c r="J75" s="152"/>
      <c r="K75" s="152"/>
      <c r="L75" s="152">
        <v>5000</v>
      </c>
      <c r="M75" s="151"/>
      <c r="N75" s="152"/>
      <c r="O75" s="152"/>
      <c r="P75" s="152"/>
      <c r="Q75" s="152"/>
      <c r="R75" s="152"/>
      <c r="S75" s="152"/>
      <c r="T75" s="152"/>
      <c r="U75" s="152"/>
      <c r="V75" s="152"/>
      <c r="W75" s="152"/>
    </row>
    <row r="76" ht="53.25" customHeight="1" outlineLevel="1" spans="1:23">
      <c r="A76" s="151" t="s">
        <v>46</v>
      </c>
      <c r="B76" s="151" t="s">
        <v>353</v>
      </c>
      <c r="C76" s="151" t="s">
        <v>354</v>
      </c>
      <c r="D76" s="151" t="s">
        <v>108</v>
      </c>
      <c r="E76" s="151" t="s">
        <v>109</v>
      </c>
      <c r="F76" s="151" t="s">
        <v>292</v>
      </c>
      <c r="G76" s="151" t="s">
        <v>293</v>
      </c>
      <c r="H76" s="152">
        <v>55000</v>
      </c>
      <c r="I76" s="152">
        <v>55000</v>
      </c>
      <c r="J76" s="152"/>
      <c r="K76" s="152"/>
      <c r="L76" s="152">
        <v>55000</v>
      </c>
      <c r="M76" s="151"/>
      <c r="N76" s="152"/>
      <c r="O76" s="152"/>
      <c r="P76" s="152"/>
      <c r="Q76" s="152"/>
      <c r="R76" s="152"/>
      <c r="S76" s="152"/>
      <c r="T76" s="152"/>
      <c r="U76" s="152"/>
      <c r="V76" s="152"/>
      <c r="W76" s="152"/>
    </row>
    <row r="77" ht="53.25" customHeight="1" outlineLevel="1" spans="1:23">
      <c r="A77" s="151" t="s">
        <v>46</v>
      </c>
      <c r="B77" s="151" t="s">
        <v>355</v>
      </c>
      <c r="C77" s="151" t="s">
        <v>356</v>
      </c>
      <c r="D77" s="151" t="s">
        <v>108</v>
      </c>
      <c r="E77" s="151" t="s">
        <v>109</v>
      </c>
      <c r="F77" s="151" t="s">
        <v>318</v>
      </c>
      <c r="G77" s="151" t="s">
        <v>319</v>
      </c>
      <c r="H77" s="152">
        <v>1500</v>
      </c>
      <c r="I77" s="152">
        <v>1500</v>
      </c>
      <c r="J77" s="152"/>
      <c r="K77" s="152"/>
      <c r="L77" s="152">
        <v>1500</v>
      </c>
      <c r="M77" s="151"/>
      <c r="N77" s="152"/>
      <c r="O77" s="152"/>
      <c r="P77" s="152"/>
      <c r="Q77" s="152"/>
      <c r="R77" s="152"/>
      <c r="S77" s="152"/>
      <c r="T77" s="152"/>
      <c r="U77" s="152"/>
      <c r="V77" s="152"/>
      <c r="W77" s="152"/>
    </row>
    <row r="78" ht="53.25" customHeight="1" outlineLevel="1" spans="1:23">
      <c r="A78" s="151" t="s">
        <v>46</v>
      </c>
      <c r="B78" s="151" t="s">
        <v>355</v>
      </c>
      <c r="C78" s="151" t="s">
        <v>356</v>
      </c>
      <c r="D78" s="151" t="s">
        <v>108</v>
      </c>
      <c r="E78" s="151" t="s">
        <v>109</v>
      </c>
      <c r="F78" s="151" t="s">
        <v>292</v>
      </c>
      <c r="G78" s="151" t="s">
        <v>293</v>
      </c>
      <c r="H78" s="152">
        <v>3500</v>
      </c>
      <c r="I78" s="152">
        <v>3500</v>
      </c>
      <c r="J78" s="152"/>
      <c r="K78" s="152"/>
      <c r="L78" s="152">
        <v>3500</v>
      </c>
      <c r="M78" s="151"/>
      <c r="N78" s="152"/>
      <c r="O78" s="152"/>
      <c r="P78" s="152"/>
      <c r="Q78" s="152"/>
      <c r="R78" s="152"/>
      <c r="S78" s="152"/>
      <c r="T78" s="152"/>
      <c r="U78" s="152"/>
      <c r="V78" s="152"/>
      <c r="W78" s="152"/>
    </row>
    <row r="79" ht="53.25" customHeight="1" outlineLevel="1" spans="1:23">
      <c r="A79" s="151" t="s">
        <v>46</v>
      </c>
      <c r="B79" s="151" t="s">
        <v>357</v>
      </c>
      <c r="C79" s="151" t="s">
        <v>358</v>
      </c>
      <c r="D79" s="151" t="s">
        <v>108</v>
      </c>
      <c r="E79" s="151" t="s">
        <v>109</v>
      </c>
      <c r="F79" s="151" t="s">
        <v>339</v>
      </c>
      <c r="G79" s="151" t="s">
        <v>340</v>
      </c>
      <c r="H79" s="152">
        <v>54000</v>
      </c>
      <c r="I79" s="152">
        <v>54000</v>
      </c>
      <c r="J79" s="152"/>
      <c r="K79" s="152"/>
      <c r="L79" s="152">
        <v>54000</v>
      </c>
      <c r="M79" s="151"/>
      <c r="N79" s="152"/>
      <c r="O79" s="152"/>
      <c r="P79" s="152"/>
      <c r="Q79" s="152"/>
      <c r="R79" s="152"/>
      <c r="S79" s="152"/>
      <c r="T79" s="152"/>
      <c r="U79" s="152"/>
      <c r="V79" s="152"/>
      <c r="W79" s="152"/>
    </row>
    <row r="80" ht="53.25" customHeight="1" outlineLevel="1" spans="1:23">
      <c r="A80" s="151" t="s">
        <v>46</v>
      </c>
      <c r="B80" s="151" t="s">
        <v>359</v>
      </c>
      <c r="C80" s="151" t="s">
        <v>360</v>
      </c>
      <c r="D80" s="151" t="s">
        <v>129</v>
      </c>
      <c r="E80" s="151" t="s">
        <v>130</v>
      </c>
      <c r="F80" s="151" t="s">
        <v>361</v>
      </c>
      <c r="G80" s="151" t="s">
        <v>362</v>
      </c>
      <c r="H80" s="152">
        <v>1286392.56</v>
      </c>
      <c r="I80" s="152">
        <v>1286392.56</v>
      </c>
      <c r="J80" s="152"/>
      <c r="K80" s="152"/>
      <c r="L80" s="152">
        <v>1286392.56</v>
      </c>
      <c r="M80" s="151"/>
      <c r="N80" s="152"/>
      <c r="O80" s="152"/>
      <c r="P80" s="152"/>
      <c r="Q80" s="152"/>
      <c r="R80" s="152"/>
      <c r="S80" s="152"/>
      <c r="T80" s="152"/>
      <c r="U80" s="152"/>
      <c r="V80" s="152"/>
      <c r="W80" s="152"/>
    </row>
    <row r="81" ht="53.25" customHeight="1" outlineLevel="1" spans="1:23">
      <c r="A81" s="151" t="s">
        <v>46</v>
      </c>
      <c r="B81" s="151" t="s">
        <v>363</v>
      </c>
      <c r="C81" s="151" t="s">
        <v>364</v>
      </c>
      <c r="D81" s="151" t="s">
        <v>108</v>
      </c>
      <c r="E81" s="151" t="s">
        <v>109</v>
      </c>
      <c r="F81" s="151" t="s">
        <v>361</v>
      </c>
      <c r="G81" s="151" t="s">
        <v>362</v>
      </c>
      <c r="H81" s="152">
        <v>60000</v>
      </c>
      <c r="I81" s="152">
        <v>60000</v>
      </c>
      <c r="J81" s="152"/>
      <c r="K81" s="152"/>
      <c r="L81" s="152">
        <v>60000</v>
      </c>
      <c r="M81" s="151"/>
      <c r="N81" s="152"/>
      <c r="O81" s="152"/>
      <c r="P81" s="152"/>
      <c r="Q81" s="152"/>
      <c r="R81" s="152"/>
      <c r="S81" s="152"/>
      <c r="T81" s="152"/>
      <c r="U81" s="152"/>
      <c r="V81" s="152"/>
      <c r="W81" s="152"/>
    </row>
    <row r="82" ht="53.25" customHeight="1" outlineLevel="1" spans="1:23">
      <c r="A82" s="151" t="s">
        <v>46</v>
      </c>
      <c r="B82" s="151" t="s">
        <v>365</v>
      </c>
      <c r="C82" s="151" t="s">
        <v>366</v>
      </c>
      <c r="D82" s="151" t="s">
        <v>133</v>
      </c>
      <c r="E82" s="151" t="s">
        <v>134</v>
      </c>
      <c r="F82" s="151" t="s">
        <v>367</v>
      </c>
      <c r="G82" s="151" t="s">
        <v>368</v>
      </c>
      <c r="H82" s="152">
        <v>17247</v>
      </c>
      <c r="I82" s="152">
        <v>17247</v>
      </c>
      <c r="J82" s="152"/>
      <c r="K82" s="152"/>
      <c r="L82" s="152">
        <v>17247</v>
      </c>
      <c r="M82" s="151"/>
      <c r="N82" s="152"/>
      <c r="O82" s="152"/>
      <c r="P82" s="152"/>
      <c r="Q82" s="152"/>
      <c r="R82" s="152"/>
      <c r="S82" s="152"/>
      <c r="T82" s="152"/>
      <c r="U82" s="152"/>
      <c r="V82" s="152"/>
      <c r="W82" s="152"/>
    </row>
    <row r="83" ht="53.25" customHeight="1" outlineLevel="1" spans="1:23">
      <c r="A83" s="151" t="s">
        <v>46</v>
      </c>
      <c r="B83" s="151" t="s">
        <v>365</v>
      </c>
      <c r="C83" s="151" t="s">
        <v>366</v>
      </c>
      <c r="D83" s="151" t="s">
        <v>135</v>
      </c>
      <c r="E83" s="151" t="s">
        <v>136</v>
      </c>
      <c r="F83" s="151" t="s">
        <v>367</v>
      </c>
      <c r="G83" s="151" t="s">
        <v>368</v>
      </c>
      <c r="H83" s="152">
        <v>51935.5</v>
      </c>
      <c r="I83" s="152">
        <v>51935.5</v>
      </c>
      <c r="J83" s="152"/>
      <c r="K83" s="152"/>
      <c r="L83" s="152">
        <v>51935.5</v>
      </c>
      <c r="M83" s="151"/>
      <c r="N83" s="152"/>
      <c r="O83" s="152"/>
      <c r="P83" s="152"/>
      <c r="Q83" s="152"/>
      <c r="R83" s="152"/>
      <c r="S83" s="152"/>
      <c r="T83" s="152"/>
      <c r="U83" s="152"/>
      <c r="V83" s="152"/>
      <c r="W83" s="152"/>
    </row>
    <row r="84" ht="53.25" customHeight="1" outlineLevel="1" spans="1:23">
      <c r="A84" s="151" t="s">
        <v>46</v>
      </c>
      <c r="B84" s="151" t="s">
        <v>369</v>
      </c>
      <c r="C84" s="151" t="s">
        <v>370</v>
      </c>
      <c r="D84" s="151" t="s">
        <v>88</v>
      </c>
      <c r="E84" s="151" t="s">
        <v>89</v>
      </c>
      <c r="F84" s="151" t="s">
        <v>339</v>
      </c>
      <c r="G84" s="151" t="s">
        <v>340</v>
      </c>
      <c r="H84" s="152">
        <v>40320</v>
      </c>
      <c r="I84" s="152">
        <v>40320</v>
      </c>
      <c r="J84" s="152"/>
      <c r="K84" s="152"/>
      <c r="L84" s="152">
        <v>40320</v>
      </c>
      <c r="M84" s="151"/>
      <c r="N84" s="152"/>
      <c r="O84" s="152"/>
      <c r="P84" s="152"/>
      <c r="Q84" s="152"/>
      <c r="R84" s="152"/>
      <c r="S84" s="152"/>
      <c r="T84" s="152"/>
      <c r="U84" s="152"/>
      <c r="V84" s="152"/>
      <c r="W84" s="152"/>
    </row>
    <row r="85" ht="53.25" customHeight="1" outlineLevel="1" spans="1:23">
      <c r="A85" s="151" t="s">
        <v>46</v>
      </c>
      <c r="B85" s="151" t="s">
        <v>371</v>
      </c>
      <c r="C85" s="151" t="s">
        <v>372</v>
      </c>
      <c r="D85" s="151" t="s">
        <v>190</v>
      </c>
      <c r="E85" s="151" t="s">
        <v>191</v>
      </c>
      <c r="F85" s="151" t="s">
        <v>339</v>
      </c>
      <c r="G85" s="151" t="s">
        <v>340</v>
      </c>
      <c r="H85" s="152">
        <v>202800</v>
      </c>
      <c r="I85" s="152">
        <v>202800</v>
      </c>
      <c r="J85" s="152"/>
      <c r="K85" s="152"/>
      <c r="L85" s="152">
        <v>202800</v>
      </c>
      <c r="M85" s="151"/>
      <c r="N85" s="152"/>
      <c r="O85" s="152"/>
      <c r="P85" s="152"/>
      <c r="Q85" s="152"/>
      <c r="R85" s="152"/>
      <c r="S85" s="152"/>
      <c r="T85" s="152"/>
      <c r="U85" s="152"/>
      <c r="V85" s="152"/>
      <c r="W85" s="152"/>
    </row>
    <row r="86" ht="53.25" customHeight="1" outlineLevel="1" spans="1:23">
      <c r="A86" s="151" t="s">
        <v>46</v>
      </c>
      <c r="B86" s="151" t="s">
        <v>373</v>
      </c>
      <c r="C86" s="151" t="s">
        <v>374</v>
      </c>
      <c r="D86" s="151" t="s">
        <v>190</v>
      </c>
      <c r="E86" s="151" t="s">
        <v>191</v>
      </c>
      <c r="F86" s="151" t="s">
        <v>375</v>
      </c>
      <c r="G86" s="151" t="s">
        <v>376</v>
      </c>
      <c r="H86" s="152">
        <v>79200</v>
      </c>
      <c r="I86" s="152">
        <v>79200</v>
      </c>
      <c r="J86" s="152"/>
      <c r="K86" s="152"/>
      <c r="L86" s="152">
        <v>79200</v>
      </c>
      <c r="M86" s="151"/>
      <c r="N86" s="152"/>
      <c r="O86" s="152"/>
      <c r="P86" s="152"/>
      <c r="Q86" s="152"/>
      <c r="R86" s="152"/>
      <c r="S86" s="152"/>
      <c r="T86" s="152"/>
      <c r="U86" s="152"/>
      <c r="V86" s="152"/>
      <c r="W86" s="152"/>
    </row>
    <row r="87" ht="53.25" customHeight="1" outlineLevel="1" spans="1:23">
      <c r="A87" s="151" t="s">
        <v>46</v>
      </c>
      <c r="B87" s="151" t="s">
        <v>377</v>
      </c>
      <c r="C87" s="151" t="s">
        <v>378</v>
      </c>
      <c r="D87" s="151" t="s">
        <v>190</v>
      </c>
      <c r="E87" s="151" t="s">
        <v>191</v>
      </c>
      <c r="F87" s="151" t="s">
        <v>375</v>
      </c>
      <c r="G87" s="151" t="s">
        <v>376</v>
      </c>
      <c r="H87" s="152">
        <v>95100</v>
      </c>
      <c r="I87" s="152">
        <v>95100</v>
      </c>
      <c r="J87" s="152"/>
      <c r="K87" s="152"/>
      <c r="L87" s="152">
        <v>95100</v>
      </c>
      <c r="M87" s="151"/>
      <c r="N87" s="152"/>
      <c r="O87" s="152"/>
      <c r="P87" s="152"/>
      <c r="Q87" s="152"/>
      <c r="R87" s="152"/>
      <c r="S87" s="152"/>
      <c r="T87" s="152"/>
      <c r="U87" s="152"/>
      <c r="V87" s="152"/>
      <c r="W87" s="152"/>
    </row>
    <row r="88" ht="53.25" customHeight="1" outlineLevel="1" spans="1:23">
      <c r="A88" s="151" t="s">
        <v>46</v>
      </c>
      <c r="B88" s="151" t="s">
        <v>379</v>
      </c>
      <c r="C88" s="151" t="s">
        <v>380</v>
      </c>
      <c r="D88" s="151" t="s">
        <v>190</v>
      </c>
      <c r="E88" s="151" t="s">
        <v>191</v>
      </c>
      <c r="F88" s="151" t="s">
        <v>339</v>
      </c>
      <c r="G88" s="151" t="s">
        <v>340</v>
      </c>
      <c r="H88" s="152">
        <v>156000</v>
      </c>
      <c r="I88" s="152">
        <v>156000</v>
      </c>
      <c r="J88" s="152"/>
      <c r="K88" s="152"/>
      <c r="L88" s="152">
        <v>156000</v>
      </c>
      <c r="M88" s="151"/>
      <c r="N88" s="152"/>
      <c r="O88" s="152"/>
      <c r="P88" s="152"/>
      <c r="Q88" s="152"/>
      <c r="R88" s="152"/>
      <c r="S88" s="152"/>
      <c r="T88" s="152"/>
      <c r="U88" s="152"/>
      <c r="V88" s="152"/>
      <c r="W88" s="152"/>
    </row>
    <row r="89" ht="53.25" customHeight="1" outlineLevel="1" spans="1:23">
      <c r="A89" s="151" t="s">
        <v>46</v>
      </c>
      <c r="B89" s="151" t="s">
        <v>381</v>
      </c>
      <c r="C89" s="151" t="s">
        <v>382</v>
      </c>
      <c r="D89" s="151" t="s">
        <v>190</v>
      </c>
      <c r="E89" s="151" t="s">
        <v>191</v>
      </c>
      <c r="F89" s="151" t="s">
        <v>339</v>
      </c>
      <c r="G89" s="151" t="s">
        <v>340</v>
      </c>
      <c r="H89" s="152">
        <v>492000</v>
      </c>
      <c r="I89" s="152">
        <v>492000</v>
      </c>
      <c r="J89" s="152"/>
      <c r="K89" s="152"/>
      <c r="L89" s="152">
        <v>492000</v>
      </c>
      <c r="M89" s="151"/>
      <c r="N89" s="152"/>
      <c r="O89" s="152"/>
      <c r="P89" s="152"/>
      <c r="Q89" s="152"/>
      <c r="R89" s="152"/>
      <c r="S89" s="152"/>
      <c r="T89" s="152"/>
      <c r="U89" s="152"/>
      <c r="V89" s="152"/>
      <c r="W89" s="152"/>
    </row>
    <row r="90" ht="53.25" customHeight="1" outlineLevel="1" spans="1:23">
      <c r="A90" s="151" t="s">
        <v>46</v>
      </c>
      <c r="B90" s="151" t="s">
        <v>383</v>
      </c>
      <c r="C90" s="151" t="s">
        <v>384</v>
      </c>
      <c r="D90" s="151" t="s">
        <v>190</v>
      </c>
      <c r="E90" s="151" t="s">
        <v>191</v>
      </c>
      <c r="F90" s="151" t="s">
        <v>339</v>
      </c>
      <c r="G90" s="151" t="s">
        <v>340</v>
      </c>
      <c r="H90" s="152">
        <v>1797120</v>
      </c>
      <c r="I90" s="152">
        <v>1797120</v>
      </c>
      <c r="J90" s="152"/>
      <c r="K90" s="152"/>
      <c r="L90" s="152">
        <v>1797120</v>
      </c>
      <c r="M90" s="151"/>
      <c r="N90" s="152"/>
      <c r="O90" s="152"/>
      <c r="P90" s="152"/>
      <c r="Q90" s="152"/>
      <c r="R90" s="152"/>
      <c r="S90" s="152"/>
      <c r="T90" s="152"/>
      <c r="U90" s="152"/>
      <c r="V90" s="152"/>
      <c r="W90" s="152"/>
    </row>
    <row r="91" ht="53.25" customHeight="1" outlineLevel="1" spans="1:23">
      <c r="A91" s="151" t="s">
        <v>46</v>
      </c>
      <c r="B91" s="151" t="s">
        <v>385</v>
      </c>
      <c r="C91" s="151" t="s">
        <v>386</v>
      </c>
      <c r="D91" s="151" t="s">
        <v>190</v>
      </c>
      <c r="E91" s="151" t="s">
        <v>191</v>
      </c>
      <c r="F91" s="151" t="s">
        <v>375</v>
      </c>
      <c r="G91" s="151" t="s">
        <v>376</v>
      </c>
      <c r="H91" s="152">
        <v>499800</v>
      </c>
      <c r="I91" s="152">
        <v>499800</v>
      </c>
      <c r="J91" s="152"/>
      <c r="K91" s="152"/>
      <c r="L91" s="152">
        <v>499800</v>
      </c>
      <c r="M91" s="151"/>
      <c r="N91" s="152"/>
      <c r="O91" s="152"/>
      <c r="P91" s="152"/>
      <c r="Q91" s="152"/>
      <c r="R91" s="152"/>
      <c r="S91" s="152"/>
      <c r="T91" s="152"/>
      <c r="U91" s="152"/>
      <c r="V91" s="152"/>
      <c r="W91" s="152"/>
    </row>
    <row r="92" ht="30.75" customHeight="1" spans="1:23">
      <c r="A92" s="158" t="s">
        <v>30</v>
      </c>
      <c r="B92" s="158"/>
      <c r="C92" s="158"/>
      <c r="D92" s="158"/>
      <c r="E92" s="158"/>
      <c r="F92" s="158"/>
      <c r="G92" s="158"/>
      <c r="H92" s="152">
        <v>17454939.96</v>
      </c>
      <c r="I92" s="152">
        <v>17454939.96</v>
      </c>
      <c r="J92" s="152"/>
      <c r="K92" s="152"/>
      <c r="L92" s="152">
        <v>17454939.96</v>
      </c>
      <c r="M92" s="152"/>
      <c r="N92" s="152"/>
      <c r="O92" s="152"/>
      <c r="P92" s="152"/>
      <c r="Q92" s="152"/>
      <c r="R92" s="152"/>
      <c r="S92" s="152"/>
      <c r="T92" s="152"/>
      <c r="U92" s="152"/>
      <c r="V92" s="152"/>
      <c r="W92" s="152"/>
    </row>
  </sheetData>
  <mergeCells count="32">
    <mergeCell ref="T1:W1"/>
    <mergeCell ref="A2:W2"/>
    <mergeCell ref="A3:G3"/>
    <mergeCell ref="T3:W3"/>
    <mergeCell ref="H4:W4"/>
    <mergeCell ref="I5:M5"/>
    <mergeCell ref="N5:P5"/>
    <mergeCell ref="R5:W5"/>
    <mergeCell ref="A92:G92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145"/>
  <sheetViews>
    <sheetView showZeros="0" topLeftCell="A136" workbookViewId="0">
      <selection activeCell="C144" sqref="C144"/>
    </sheetView>
  </sheetViews>
  <sheetFormatPr defaultColWidth="10.2857142857143" defaultRowHeight="15" customHeight="1"/>
  <cols>
    <col min="1" max="1" width="5.71428571428571" customWidth="1"/>
    <col min="2" max="2" width="7.71428571428571" customWidth="1"/>
    <col min="3" max="3" width="9.84761904761905" customWidth="1"/>
    <col min="4" max="4" width="10.5714285714286" customWidth="1"/>
    <col min="5" max="5" width="6" customWidth="1"/>
    <col min="6" max="6" width="7.28571428571429" customWidth="1"/>
    <col min="7" max="7" width="5.28571428571429" customWidth="1"/>
    <col min="8" max="8" width="5.84761904761905" customWidth="1"/>
    <col min="9" max="11" width="12.847619047619" customWidth="1"/>
    <col min="12" max="12" width="7.28571428571429" customWidth="1"/>
    <col min="13" max="13" width="5.84761904761905" customWidth="1"/>
    <col min="14" max="16" width="4.71428571428571" customWidth="1"/>
    <col min="17" max="17" width="8" customWidth="1"/>
    <col min="18" max="18" width="11" customWidth="1"/>
    <col min="19" max="20" width="9.84761904761905" customWidth="1"/>
    <col min="21" max="21" width="7.57142857142857" customWidth="1"/>
    <col min="22" max="22" width="5" customWidth="1"/>
    <col min="23" max="23" width="11" customWidth="1"/>
  </cols>
  <sheetData>
    <row r="1" ht="18.75" customHeight="1" spans="1:23">
      <c r="A1" s="147" t="s">
        <v>387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147"/>
      <c r="W1" s="147"/>
    </row>
    <row r="2" ht="26.25" customHeight="1" spans="1:23">
      <c r="A2" s="143" t="str">
        <f>"2026"&amp;"年部门项目支出预算表"</f>
        <v>2026年部门项目支出预算表</v>
      </c>
      <c r="B2" s="143"/>
      <c r="C2" s="143" t="s">
        <v>59</v>
      </c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3"/>
      <c r="P2" s="143"/>
      <c r="Q2" s="143"/>
      <c r="R2" s="143"/>
      <c r="S2" s="143"/>
      <c r="T2" s="143"/>
      <c r="U2" s="143"/>
      <c r="V2" s="143"/>
      <c r="W2" s="143"/>
    </row>
    <row r="3" ht="18.75" customHeight="1" spans="1:23">
      <c r="A3" s="148" t="str">
        <f>"单位名称："&amp;"梁河县遮岛镇人民政府"</f>
        <v>单位名称：梁河县遮岛镇人民政府</v>
      </c>
      <c r="B3" s="148"/>
      <c r="C3" s="148"/>
      <c r="D3" s="148"/>
      <c r="E3" s="148"/>
      <c r="F3" s="148"/>
      <c r="G3" s="148"/>
      <c r="H3" s="149"/>
      <c r="I3" s="149"/>
      <c r="J3" s="149"/>
      <c r="K3" s="149"/>
      <c r="L3" s="149"/>
      <c r="M3" s="149"/>
      <c r="N3" s="149"/>
      <c r="O3" s="149"/>
      <c r="P3" s="149"/>
      <c r="Q3" s="149"/>
      <c r="R3" s="149"/>
      <c r="S3" s="149"/>
      <c r="T3" s="149"/>
      <c r="U3" s="149"/>
      <c r="V3" s="147" t="s">
        <v>27</v>
      </c>
      <c r="W3" s="147"/>
    </row>
    <row r="4" ht="26.25" customHeight="1" spans="1:23">
      <c r="A4" s="150" t="s">
        <v>388</v>
      </c>
      <c r="B4" s="150" t="s">
        <v>229</v>
      </c>
      <c r="C4" s="150" t="s">
        <v>230</v>
      </c>
      <c r="D4" s="150" t="s">
        <v>389</v>
      </c>
      <c r="E4" s="150" t="s">
        <v>231</v>
      </c>
      <c r="F4" s="150" t="s">
        <v>232</v>
      </c>
      <c r="G4" s="150" t="s">
        <v>390</v>
      </c>
      <c r="H4" s="150" t="s">
        <v>391</v>
      </c>
      <c r="I4" s="150" t="s">
        <v>30</v>
      </c>
      <c r="J4" s="150" t="s">
        <v>392</v>
      </c>
      <c r="K4" s="150"/>
      <c r="L4" s="150"/>
      <c r="M4" s="150"/>
      <c r="N4" s="150" t="s">
        <v>241</v>
      </c>
      <c r="O4" s="150"/>
      <c r="P4" s="150"/>
      <c r="Q4" s="150" t="s">
        <v>37</v>
      </c>
      <c r="R4" s="150" t="s">
        <v>51</v>
      </c>
      <c r="S4" s="150"/>
      <c r="T4" s="150"/>
      <c r="U4" s="150"/>
      <c r="V4" s="150"/>
      <c r="W4" s="150"/>
    </row>
    <row r="5" ht="26.25" customHeight="1" spans="1:23">
      <c r="A5" s="150"/>
      <c r="B5" s="150"/>
      <c r="C5" s="150"/>
      <c r="D5" s="150"/>
      <c r="E5" s="150"/>
      <c r="F5" s="150"/>
      <c r="G5" s="150"/>
      <c r="H5" s="150"/>
      <c r="I5" s="150"/>
      <c r="J5" s="150" t="s">
        <v>34</v>
      </c>
      <c r="K5" s="150"/>
      <c r="L5" s="150" t="s">
        <v>35</v>
      </c>
      <c r="M5" s="150" t="s">
        <v>36</v>
      </c>
      <c r="N5" s="150" t="s">
        <v>34</v>
      </c>
      <c r="O5" s="150" t="s">
        <v>35</v>
      </c>
      <c r="P5" s="150" t="s">
        <v>36</v>
      </c>
      <c r="Q5" s="150"/>
      <c r="R5" s="150" t="s">
        <v>33</v>
      </c>
      <c r="S5" s="150" t="s">
        <v>40</v>
      </c>
      <c r="T5" s="150" t="s">
        <v>41</v>
      </c>
      <c r="U5" s="150" t="s">
        <v>42</v>
      </c>
      <c r="V5" s="150" t="s">
        <v>43</v>
      </c>
      <c r="W5" s="150" t="s">
        <v>44</v>
      </c>
    </row>
    <row r="6" ht="26.25" customHeight="1" spans="1:23">
      <c r="A6" s="150"/>
      <c r="B6" s="150"/>
      <c r="C6" s="150"/>
      <c r="D6" s="150"/>
      <c r="E6" s="150"/>
      <c r="F6" s="150"/>
      <c r="G6" s="150"/>
      <c r="H6" s="150"/>
      <c r="I6" s="150"/>
      <c r="J6" s="150" t="s">
        <v>33</v>
      </c>
      <c r="K6" s="150" t="s">
        <v>393</v>
      </c>
      <c r="L6" s="150"/>
      <c r="M6" s="150"/>
      <c r="N6" s="150"/>
      <c r="O6" s="150"/>
      <c r="P6" s="150"/>
      <c r="Q6" s="150"/>
      <c r="R6" s="150"/>
      <c r="S6" s="150"/>
      <c r="T6" s="150"/>
      <c r="U6" s="150"/>
      <c r="V6" s="150"/>
      <c r="W6" s="150"/>
    </row>
    <row r="7" ht="18.75" customHeight="1" spans="1:23">
      <c r="A7" s="150" t="s">
        <v>59</v>
      </c>
      <c r="B7" s="150" t="s">
        <v>60</v>
      </c>
      <c r="C7" s="150" t="s">
        <v>61</v>
      </c>
      <c r="D7" s="150" t="s">
        <v>62</v>
      </c>
      <c r="E7" s="150" t="s">
        <v>63</v>
      </c>
      <c r="F7" s="150" t="s">
        <v>64</v>
      </c>
      <c r="G7" s="150" t="s">
        <v>65</v>
      </c>
      <c r="H7" s="150" t="s">
        <v>66</v>
      </c>
      <c r="I7" s="150" t="s">
        <v>67</v>
      </c>
      <c r="J7" s="150" t="s">
        <v>68</v>
      </c>
      <c r="K7" s="150" t="s">
        <v>69</v>
      </c>
      <c r="L7" s="150" t="s">
        <v>70</v>
      </c>
      <c r="M7" s="150" t="s">
        <v>71</v>
      </c>
      <c r="N7" s="150" t="s">
        <v>72</v>
      </c>
      <c r="O7" s="150" t="s">
        <v>73</v>
      </c>
      <c r="P7" s="150" t="s">
        <v>243</v>
      </c>
      <c r="Q7" s="150" t="s">
        <v>244</v>
      </c>
      <c r="R7" s="150" t="s">
        <v>245</v>
      </c>
      <c r="S7" s="150" t="s">
        <v>246</v>
      </c>
      <c r="T7" s="150" t="s">
        <v>247</v>
      </c>
      <c r="U7" s="150" t="s">
        <v>248</v>
      </c>
      <c r="V7" s="150" t="s">
        <v>249</v>
      </c>
      <c r="W7" s="150" t="s">
        <v>250</v>
      </c>
    </row>
    <row r="8" ht="52.5" customHeight="1" spans="1:23">
      <c r="A8" s="151"/>
      <c r="B8" s="151"/>
      <c r="C8" s="151" t="s">
        <v>394</v>
      </c>
      <c r="D8" s="151"/>
      <c r="E8" s="151"/>
      <c r="F8" s="151"/>
      <c r="G8" s="151"/>
      <c r="H8" s="151"/>
      <c r="I8" s="152">
        <v>90000</v>
      </c>
      <c r="J8" s="152">
        <v>90000</v>
      </c>
      <c r="K8" s="152">
        <v>90000</v>
      </c>
      <c r="L8" s="152"/>
      <c r="M8" s="152"/>
      <c r="N8" s="152"/>
      <c r="O8" s="152"/>
      <c r="P8" s="152"/>
      <c r="Q8" s="152"/>
      <c r="R8" s="152"/>
      <c r="S8" s="152"/>
      <c r="T8" s="152"/>
      <c r="U8" s="152"/>
      <c r="V8" s="152"/>
      <c r="W8" s="152"/>
    </row>
    <row r="9" ht="52.5" customHeight="1" outlineLevel="1" spans="1:23">
      <c r="A9" s="151" t="s">
        <v>395</v>
      </c>
      <c r="B9" s="151" t="s">
        <v>396</v>
      </c>
      <c r="C9" s="151" t="s">
        <v>394</v>
      </c>
      <c r="D9" s="151" t="s">
        <v>46</v>
      </c>
      <c r="E9" s="151" t="s">
        <v>99</v>
      </c>
      <c r="F9" s="151" t="s">
        <v>100</v>
      </c>
      <c r="G9" s="151" t="s">
        <v>292</v>
      </c>
      <c r="H9" s="151" t="s">
        <v>293</v>
      </c>
      <c r="I9" s="152">
        <v>15000</v>
      </c>
      <c r="J9" s="152">
        <v>15000</v>
      </c>
      <c r="K9" s="152">
        <v>15000</v>
      </c>
      <c r="L9" s="152"/>
      <c r="M9" s="152"/>
      <c r="N9" s="152"/>
      <c r="O9" s="152"/>
      <c r="P9" s="152"/>
      <c r="Q9" s="152"/>
      <c r="R9" s="152"/>
      <c r="S9" s="152"/>
      <c r="T9" s="152"/>
      <c r="U9" s="152"/>
      <c r="V9" s="152"/>
      <c r="W9" s="152"/>
    </row>
    <row r="10" ht="52.5" customHeight="1" outlineLevel="1" spans="1:23">
      <c r="A10" s="151" t="s">
        <v>395</v>
      </c>
      <c r="B10" s="151" t="s">
        <v>396</v>
      </c>
      <c r="C10" s="151" t="s">
        <v>394</v>
      </c>
      <c r="D10" s="151" t="s">
        <v>46</v>
      </c>
      <c r="E10" s="151" t="s">
        <v>99</v>
      </c>
      <c r="F10" s="151" t="s">
        <v>100</v>
      </c>
      <c r="G10" s="151" t="s">
        <v>351</v>
      </c>
      <c r="H10" s="151" t="s">
        <v>352</v>
      </c>
      <c r="I10" s="152">
        <v>5000</v>
      </c>
      <c r="J10" s="152">
        <v>5000</v>
      </c>
      <c r="K10" s="152">
        <v>5000</v>
      </c>
      <c r="L10" s="152"/>
      <c r="M10" s="152"/>
      <c r="N10" s="151"/>
      <c r="O10" s="151"/>
      <c r="P10" s="151"/>
      <c r="Q10" s="152"/>
      <c r="R10" s="152"/>
      <c r="S10" s="152"/>
      <c r="T10" s="152"/>
      <c r="U10" s="152"/>
      <c r="V10" s="152"/>
      <c r="W10" s="152"/>
    </row>
    <row r="11" ht="52.5" customHeight="1" outlineLevel="1" spans="1:23">
      <c r="A11" s="151" t="s">
        <v>395</v>
      </c>
      <c r="B11" s="151" t="s">
        <v>396</v>
      </c>
      <c r="C11" s="151" t="s">
        <v>394</v>
      </c>
      <c r="D11" s="151" t="s">
        <v>46</v>
      </c>
      <c r="E11" s="151" t="s">
        <v>160</v>
      </c>
      <c r="F11" s="151" t="s">
        <v>161</v>
      </c>
      <c r="G11" s="151" t="s">
        <v>322</v>
      </c>
      <c r="H11" s="151" t="s">
        <v>323</v>
      </c>
      <c r="I11" s="152">
        <v>50000</v>
      </c>
      <c r="J11" s="152">
        <v>50000</v>
      </c>
      <c r="K11" s="152">
        <v>50000</v>
      </c>
      <c r="L11" s="152"/>
      <c r="M11" s="152"/>
      <c r="N11" s="151"/>
      <c r="O11" s="151"/>
      <c r="P11" s="151"/>
      <c r="Q11" s="152"/>
      <c r="R11" s="152"/>
      <c r="S11" s="152"/>
      <c r="T11" s="152"/>
      <c r="U11" s="152"/>
      <c r="V11" s="152"/>
      <c r="W11" s="152"/>
    </row>
    <row r="12" ht="52.5" customHeight="1" outlineLevel="1" spans="1:23">
      <c r="A12" s="151" t="s">
        <v>395</v>
      </c>
      <c r="B12" s="151" t="s">
        <v>396</v>
      </c>
      <c r="C12" s="151" t="s">
        <v>394</v>
      </c>
      <c r="D12" s="151" t="s">
        <v>46</v>
      </c>
      <c r="E12" s="151" t="s">
        <v>174</v>
      </c>
      <c r="F12" s="151" t="s">
        <v>173</v>
      </c>
      <c r="G12" s="151" t="s">
        <v>322</v>
      </c>
      <c r="H12" s="151" t="s">
        <v>323</v>
      </c>
      <c r="I12" s="152">
        <v>20000</v>
      </c>
      <c r="J12" s="152">
        <v>20000</v>
      </c>
      <c r="K12" s="152">
        <v>20000</v>
      </c>
      <c r="L12" s="152"/>
      <c r="M12" s="152"/>
      <c r="N12" s="151"/>
      <c r="O12" s="151"/>
      <c r="P12" s="151"/>
      <c r="Q12" s="152"/>
      <c r="R12" s="152"/>
      <c r="S12" s="152"/>
      <c r="T12" s="152"/>
      <c r="U12" s="152"/>
      <c r="V12" s="152"/>
      <c r="W12" s="152"/>
    </row>
    <row r="13" ht="52.5" customHeight="1" spans="1:23">
      <c r="A13" s="151"/>
      <c r="B13" s="151"/>
      <c r="C13" s="151" t="s">
        <v>397</v>
      </c>
      <c r="D13" s="151"/>
      <c r="E13" s="151"/>
      <c r="F13" s="151"/>
      <c r="G13" s="151"/>
      <c r="H13" s="151"/>
      <c r="I13" s="152">
        <v>78000</v>
      </c>
      <c r="J13" s="152">
        <v>78000</v>
      </c>
      <c r="K13" s="152">
        <v>78000</v>
      </c>
      <c r="L13" s="152"/>
      <c r="M13" s="152"/>
      <c r="N13" s="151"/>
      <c r="O13" s="151"/>
      <c r="P13" s="151"/>
      <c r="Q13" s="152"/>
      <c r="R13" s="152"/>
      <c r="S13" s="152"/>
      <c r="T13" s="152"/>
      <c r="U13" s="152"/>
      <c r="V13" s="152"/>
      <c r="W13" s="152"/>
    </row>
    <row r="14" ht="52.5" customHeight="1" outlineLevel="1" spans="1:23">
      <c r="A14" s="151" t="s">
        <v>395</v>
      </c>
      <c r="B14" s="151" t="s">
        <v>398</v>
      </c>
      <c r="C14" s="151" t="s">
        <v>397</v>
      </c>
      <c r="D14" s="151" t="s">
        <v>46</v>
      </c>
      <c r="E14" s="151" t="s">
        <v>190</v>
      </c>
      <c r="F14" s="151" t="s">
        <v>191</v>
      </c>
      <c r="G14" s="151" t="s">
        <v>292</v>
      </c>
      <c r="H14" s="151" t="s">
        <v>293</v>
      </c>
      <c r="I14" s="152">
        <v>38200</v>
      </c>
      <c r="J14" s="152">
        <v>38200</v>
      </c>
      <c r="K14" s="152">
        <v>38200</v>
      </c>
      <c r="L14" s="152"/>
      <c r="M14" s="152"/>
      <c r="N14" s="151"/>
      <c r="O14" s="151"/>
      <c r="P14" s="151"/>
      <c r="Q14" s="152"/>
      <c r="R14" s="152"/>
      <c r="S14" s="152"/>
      <c r="T14" s="152"/>
      <c r="U14" s="152"/>
      <c r="V14" s="152"/>
      <c r="W14" s="152"/>
    </row>
    <row r="15" ht="52.5" customHeight="1" outlineLevel="1" spans="1:23">
      <c r="A15" s="151" t="s">
        <v>395</v>
      </c>
      <c r="B15" s="151" t="s">
        <v>398</v>
      </c>
      <c r="C15" s="151" t="s">
        <v>397</v>
      </c>
      <c r="D15" s="151" t="s">
        <v>46</v>
      </c>
      <c r="E15" s="151" t="s">
        <v>190</v>
      </c>
      <c r="F15" s="151" t="s">
        <v>191</v>
      </c>
      <c r="G15" s="151" t="s">
        <v>318</v>
      </c>
      <c r="H15" s="151" t="s">
        <v>319</v>
      </c>
      <c r="I15" s="152">
        <v>15000</v>
      </c>
      <c r="J15" s="152">
        <v>15000</v>
      </c>
      <c r="K15" s="152">
        <v>15000</v>
      </c>
      <c r="L15" s="152"/>
      <c r="M15" s="152"/>
      <c r="N15" s="151"/>
      <c r="O15" s="151"/>
      <c r="P15" s="151"/>
      <c r="Q15" s="152"/>
      <c r="R15" s="152"/>
      <c r="S15" s="152"/>
      <c r="T15" s="152"/>
      <c r="U15" s="152"/>
      <c r="V15" s="152"/>
      <c r="W15" s="152"/>
    </row>
    <row r="16" ht="52.5" customHeight="1" outlineLevel="1" spans="1:23">
      <c r="A16" s="151" t="s">
        <v>395</v>
      </c>
      <c r="B16" s="151" t="s">
        <v>398</v>
      </c>
      <c r="C16" s="151" t="s">
        <v>397</v>
      </c>
      <c r="D16" s="151" t="s">
        <v>46</v>
      </c>
      <c r="E16" s="151" t="s">
        <v>190</v>
      </c>
      <c r="F16" s="151" t="s">
        <v>191</v>
      </c>
      <c r="G16" s="151" t="s">
        <v>351</v>
      </c>
      <c r="H16" s="151" t="s">
        <v>352</v>
      </c>
      <c r="I16" s="152">
        <v>10000</v>
      </c>
      <c r="J16" s="152">
        <v>10000</v>
      </c>
      <c r="K16" s="152">
        <v>10000</v>
      </c>
      <c r="L16" s="152"/>
      <c r="M16" s="152"/>
      <c r="N16" s="151"/>
      <c r="O16" s="151"/>
      <c r="P16" s="151"/>
      <c r="Q16" s="152"/>
      <c r="R16" s="152"/>
      <c r="S16" s="152"/>
      <c r="T16" s="152"/>
      <c r="U16" s="152"/>
      <c r="V16" s="152"/>
      <c r="W16" s="152"/>
    </row>
    <row r="17" ht="52.5" customHeight="1" outlineLevel="1" spans="1:23">
      <c r="A17" s="151" t="s">
        <v>395</v>
      </c>
      <c r="B17" s="151" t="s">
        <v>398</v>
      </c>
      <c r="C17" s="151" t="s">
        <v>397</v>
      </c>
      <c r="D17" s="151" t="s">
        <v>46</v>
      </c>
      <c r="E17" s="151" t="s">
        <v>190</v>
      </c>
      <c r="F17" s="151" t="s">
        <v>191</v>
      </c>
      <c r="G17" s="151" t="s">
        <v>322</v>
      </c>
      <c r="H17" s="151" t="s">
        <v>323</v>
      </c>
      <c r="I17" s="152">
        <v>7000</v>
      </c>
      <c r="J17" s="152">
        <v>7000</v>
      </c>
      <c r="K17" s="152">
        <v>7000</v>
      </c>
      <c r="L17" s="152"/>
      <c r="M17" s="152"/>
      <c r="N17" s="151"/>
      <c r="O17" s="151"/>
      <c r="P17" s="151"/>
      <c r="Q17" s="152"/>
      <c r="R17" s="152"/>
      <c r="S17" s="152"/>
      <c r="T17" s="152"/>
      <c r="U17" s="152"/>
      <c r="V17" s="152"/>
      <c r="W17" s="152"/>
    </row>
    <row r="18" ht="52.5" customHeight="1" outlineLevel="1" spans="1:23">
      <c r="A18" s="151" t="s">
        <v>395</v>
      </c>
      <c r="B18" s="151" t="s">
        <v>398</v>
      </c>
      <c r="C18" s="151" t="s">
        <v>397</v>
      </c>
      <c r="D18" s="151" t="s">
        <v>46</v>
      </c>
      <c r="E18" s="151" t="s">
        <v>190</v>
      </c>
      <c r="F18" s="151" t="s">
        <v>191</v>
      </c>
      <c r="G18" s="151" t="s">
        <v>290</v>
      </c>
      <c r="H18" s="151" t="s">
        <v>291</v>
      </c>
      <c r="I18" s="152">
        <v>7800</v>
      </c>
      <c r="J18" s="152">
        <v>7800</v>
      </c>
      <c r="K18" s="152">
        <v>7800</v>
      </c>
      <c r="L18" s="152"/>
      <c r="M18" s="152"/>
      <c r="N18" s="151"/>
      <c r="O18" s="151"/>
      <c r="P18" s="151"/>
      <c r="Q18" s="152"/>
      <c r="R18" s="152"/>
      <c r="S18" s="152"/>
      <c r="T18" s="152"/>
      <c r="U18" s="152"/>
      <c r="V18" s="152"/>
      <c r="W18" s="152"/>
    </row>
    <row r="19" ht="52.5" customHeight="1" spans="1:23">
      <c r="A19" s="151"/>
      <c r="B19" s="151"/>
      <c r="C19" s="151" t="s">
        <v>399</v>
      </c>
      <c r="D19" s="151"/>
      <c r="E19" s="151"/>
      <c r="F19" s="151"/>
      <c r="G19" s="151"/>
      <c r="H19" s="151"/>
      <c r="I19" s="152">
        <v>51800</v>
      </c>
      <c r="J19" s="152">
        <v>51800</v>
      </c>
      <c r="K19" s="152">
        <v>51800</v>
      </c>
      <c r="L19" s="152"/>
      <c r="M19" s="152"/>
      <c r="N19" s="151"/>
      <c r="O19" s="151"/>
      <c r="P19" s="151"/>
      <c r="Q19" s="152"/>
      <c r="R19" s="152"/>
      <c r="S19" s="152"/>
      <c r="T19" s="152"/>
      <c r="U19" s="152"/>
      <c r="V19" s="152"/>
      <c r="W19" s="152"/>
    </row>
    <row r="20" ht="52.5" customHeight="1" outlineLevel="1" spans="1:23">
      <c r="A20" s="151" t="s">
        <v>400</v>
      </c>
      <c r="B20" s="151" t="s">
        <v>401</v>
      </c>
      <c r="C20" s="151" t="s">
        <v>399</v>
      </c>
      <c r="D20" s="151" t="s">
        <v>46</v>
      </c>
      <c r="E20" s="151" t="s">
        <v>108</v>
      </c>
      <c r="F20" s="151" t="s">
        <v>109</v>
      </c>
      <c r="G20" s="151" t="s">
        <v>375</v>
      </c>
      <c r="H20" s="151" t="s">
        <v>376</v>
      </c>
      <c r="I20" s="152">
        <v>51800</v>
      </c>
      <c r="J20" s="152">
        <v>51800</v>
      </c>
      <c r="K20" s="152">
        <v>51800</v>
      </c>
      <c r="L20" s="152"/>
      <c r="M20" s="152"/>
      <c r="N20" s="151"/>
      <c r="O20" s="151"/>
      <c r="P20" s="151"/>
      <c r="Q20" s="152"/>
      <c r="R20" s="152"/>
      <c r="S20" s="152"/>
      <c r="T20" s="152"/>
      <c r="U20" s="152"/>
      <c r="V20" s="152"/>
      <c r="W20" s="152"/>
    </row>
    <row r="21" ht="52.5" customHeight="1" spans="1:23">
      <c r="A21" s="151"/>
      <c r="B21" s="151"/>
      <c r="C21" s="151" t="s">
        <v>402</v>
      </c>
      <c r="D21" s="151"/>
      <c r="E21" s="151"/>
      <c r="F21" s="151"/>
      <c r="G21" s="151"/>
      <c r="H21" s="151"/>
      <c r="I21" s="152">
        <v>50000</v>
      </c>
      <c r="J21" s="152">
        <v>50000</v>
      </c>
      <c r="K21" s="152">
        <v>50000</v>
      </c>
      <c r="L21" s="152"/>
      <c r="M21" s="152"/>
      <c r="N21" s="151"/>
      <c r="O21" s="151"/>
      <c r="P21" s="151"/>
      <c r="Q21" s="152"/>
      <c r="R21" s="152"/>
      <c r="S21" s="152"/>
      <c r="T21" s="152"/>
      <c r="U21" s="152"/>
      <c r="V21" s="152"/>
      <c r="W21" s="152"/>
    </row>
    <row r="22" ht="52.5" customHeight="1" outlineLevel="1" spans="1:23">
      <c r="A22" s="151" t="s">
        <v>400</v>
      </c>
      <c r="B22" s="151" t="s">
        <v>403</v>
      </c>
      <c r="C22" s="151" t="s">
        <v>402</v>
      </c>
      <c r="D22" s="151" t="s">
        <v>46</v>
      </c>
      <c r="E22" s="151" t="s">
        <v>190</v>
      </c>
      <c r="F22" s="151" t="s">
        <v>191</v>
      </c>
      <c r="G22" s="151" t="s">
        <v>292</v>
      </c>
      <c r="H22" s="151" t="s">
        <v>293</v>
      </c>
      <c r="I22" s="152">
        <v>21000</v>
      </c>
      <c r="J22" s="152">
        <v>21000</v>
      </c>
      <c r="K22" s="152">
        <v>21000</v>
      </c>
      <c r="L22" s="152"/>
      <c r="M22" s="152"/>
      <c r="N22" s="151"/>
      <c r="O22" s="151"/>
      <c r="P22" s="151"/>
      <c r="Q22" s="152"/>
      <c r="R22" s="152"/>
      <c r="S22" s="152"/>
      <c r="T22" s="152"/>
      <c r="U22" s="152"/>
      <c r="V22" s="152"/>
      <c r="W22" s="152"/>
    </row>
    <row r="23" ht="52.5" customHeight="1" outlineLevel="1" spans="1:23">
      <c r="A23" s="151" t="s">
        <v>400</v>
      </c>
      <c r="B23" s="151" t="s">
        <v>403</v>
      </c>
      <c r="C23" s="151" t="s">
        <v>402</v>
      </c>
      <c r="D23" s="151" t="s">
        <v>46</v>
      </c>
      <c r="E23" s="151" t="s">
        <v>190</v>
      </c>
      <c r="F23" s="151" t="s">
        <v>191</v>
      </c>
      <c r="G23" s="151" t="s">
        <v>301</v>
      </c>
      <c r="H23" s="151" t="s">
        <v>302</v>
      </c>
      <c r="I23" s="152">
        <v>1000</v>
      </c>
      <c r="J23" s="152">
        <v>1000</v>
      </c>
      <c r="K23" s="152">
        <v>1000</v>
      </c>
      <c r="L23" s="152"/>
      <c r="M23" s="152"/>
      <c r="N23" s="151"/>
      <c r="O23" s="151"/>
      <c r="P23" s="151"/>
      <c r="Q23" s="152"/>
      <c r="R23" s="152"/>
      <c r="S23" s="152"/>
      <c r="T23" s="152"/>
      <c r="U23" s="152"/>
      <c r="V23" s="152"/>
      <c r="W23" s="152"/>
    </row>
    <row r="24" ht="52.5" customHeight="1" outlineLevel="1" spans="1:23">
      <c r="A24" s="151" t="s">
        <v>400</v>
      </c>
      <c r="B24" s="151" t="s">
        <v>403</v>
      </c>
      <c r="C24" s="151" t="s">
        <v>402</v>
      </c>
      <c r="D24" s="151" t="s">
        <v>46</v>
      </c>
      <c r="E24" s="151" t="s">
        <v>190</v>
      </c>
      <c r="F24" s="151" t="s">
        <v>191</v>
      </c>
      <c r="G24" s="151" t="s">
        <v>318</v>
      </c>
      <c r="H24" s="151" t="s">
        <v>319</v>
      </c>
      <c r="I24" s="152">
        <v>3000</v>
      </c>
      <c r="J24" s="152">
        <v>3000</v>
      </c>
      <c r="K24" s="152">
        <v>3000</v>
      </c>
      <c r="L24" s="152"/>
      <c r="M24" s="152"/>
      <c r="N24" s="151"/>
      <c r="O24" s="151"/>
      <c r="P24" s="151"/>
      <c r="Q24" s="152"/>
      <c r="R24" s="152"/>
      <c r="S24" s="152"/>
      <c r="T24" s="152"/>
      <c r="U24" s="152"/>
      <c r="V24" s="152"/>
      <c r="W24" s="152"/>
    </row>
    <row r="25" ht="52.5" customHeight="1" outlineLevel="1" spans="1:23">
      <c r="A25" s="151" t="s">
        <v>400</v>
      </c>
      <c r="B25" s="151" t="s">
        <v>403</v>
      </c>
      <c r="C25" s="151" t="s">
        <v>402</v>
      </c>
      <c r="D25" s="151" t="s">
        <v>46</v>
      </c>
      <c r="E25" s="151" t="s">
        <v>190</v>
      </c>
      <c r="F25" s="151" t="s">
        <v>191</v>
      </c>
      <c r="G25" s="151" t="s">
        <v>351</v>
      </c>
      <c r="H25" s="151" t="s">
        <v>352</v>
      </c>
      <c r="I25" s="152">
        <v>2000</v>
      </c>
      <c r="J25" s="152">
        <v>2000</v>
      </c>
      <c r="K25" s="152">
        <v>2000</v>
      </c>
      <c r="L25" s="152"/>
      <c r="M25" s="152"/>
      <c r="N25" s="151"/>
      <c r="O25" s="151"/>
      <c r="P25" s="151"/>
      <c r="Q25" s="152"/>
      <c r="R25" s="152"/>
      <c r="S25" s="152"/>
      <c r="T25" s="152"/>
      <c r="U25" s="152"/>
      <c r="V25" s="152"/>
      <c r="W25" s="152"/>
    </row>
    <row r="26" ht="52.5" customHeight="1" outlineLevel="1" spans="1:23">
      <c r="A26" s="151" t="s">
        <v>400</v>
      </c>
      <c r="B26" s="151" t="s">
        <v>403</v>
      </c>
      <c r="C26" s="151" t="s">
        <v>402</v>
      </c>
      <c r="D26" s="151" t="s">
        <v>46</v>
      </c>
      <c r="E26" s="151" t="s">
        <v>190</v>
      </c>
      <c r="F26" s="151" t="s">
        <v>191</v>
      </c>
      <c r="G26" s="151" t="s">
        <v>322</v>
      </c>
      <c r="H26" s="151" t="s">
        <v>323</v>
      </c>
      <c r="I26" s="152">
        <v>5000</v>
      </c>
      <c r="J26" s="152">
        <v>5000</v>
      </c>
      <c r="K26" s="152">
        <v>5000</v>
      </c>
      <c r="L26" s="152"/>
      <c r="M26" s="152"/>
      <c r="N26" s="151"/>
      <c r="O26" s="151"/>
      <c r="P26" s="151"/>
      <c r="Q26" s="152"/>
      <c r="R26" s="152"/>
      <c r="S26" s="152"/>
      <c r="T26" s="152"/>
      <c r="U26" s="152"/>
      <c r="V26" s="152"/>
      <c r="W26" s="152"/>
    </row>
    <row r="27" ht="52.5" customHeight="1" outlineLevel="1" spans="1:23">
      <c r="A27" s="151" t="s">
        <v>400</v>
      </c>
      <c r="B27" s="151" t="s">
        <v>403</v>
      </c>
      <c r="C27" s="151" t="s">
        <v>402</v>
      </c>
      <c r="D27" s="151" t="s">
        <v>46</v>
      </c>
      <c r="E27" s="151" t="s">
        <v>190</v>
      </c>
      <c r="F27" s="151" t="s">
        <v>191</v>
      </c>
      <c r="G27" s="151" t="s">
        <v>290</v>
      </c>
      <c r="H27" s="151" t="s">
        <v>291</v>
      </c>
      <c r="I27" s="152">
        <v>2000</v>
      </c>
      <c r="J27" s="152">
        <v>2000</v>
      </c>
      <c r="K27" s="152">
        <v>2000</v>
      </c>
      <c r="L27" s="152"/>
      <c r="M27" s="152"/>
      <c r="N27" s="151"/>
      <c r="O27" s="151"/>
      <c r="P27" s="151"/>
      <c r="Q27" s="152"/>
      <c r="R27" s="152"/>
      <c r="S27" s="152"/>
      <c r="T27" s="152"/>
      <c r="U27" s="152"/>
      <c r="V27" s="152"/>
      <c r="W27" s="152"/>
    </row>
    <row r="28" ht="52.5" customHeight="1" outlineLevel="1" spans="1:23">
      <c r="A28" s="151" t="s">
        <v>400</v>
      </c>
      <c r="B28" s="151" t="s">
        <v>403</v>
      </c>
      <c r="C28" s="151" t="s">
        <v>402</v>
      </c>
      <c r="D28" s="151" t="s">
        <v>46</v>
      </c>
      <c r="E28" s="151" t="s">
        <v>190</v>
      </c>
      <c r="F28" s="151" t="s">
        <v>191</v>
      </c>
      <c r="G28" s="151" t="s">
        <v>316</v>
      </c>
      <c r="H28" s="151" t="s">
        <v>317</v>
      </c>
      <c r="I28" s="152">
        <v>16000</v>
      </c>
      <c r="J28" s="152">
        <v>16000</v>
      </c>
      <c r="K28" s="152">
        <v>16000</v>
      </c>
      <c r="L28" s="152"/>
      <c r="M28" s="152"/>
      <c r="N28" s="151"/>
      <c r="O28" s="151"/>
      <c r="P28" s="151"/>
      <c r="Q28" s="152"/>
      <c r="R28" s="152"/>
      <c r="S28" s="152"/>
      <c r="T28" s="152"/>
      <c r="U28" s="152"/>
      <c r="V28" s="152"/>
      <c r="W28" s="152"/>
    </row>
    <row r="29" ht="52.5" customHeight="1" spans="1:23">
      <c r="A29" s="151"/>
      <c r="B29" s="151"/>
      <c r="C29" s="151" t="s">
        <v>404</v>
      </c>
      <c r="D29" s="151"/>
      <c r="E29" s="151"/>
      <c r="F29" s="151"/>
      <c r="G29" s="151"/>
      <c r="H29" s="151"/>
      <c r="I29" s="152">
        <v>142391.68</v>
      </c>
      <c r="J29" s="152"/>
      <c r="K29" s="152"/>
      <c r="L29" s="152"/>
      <c r="M29" s="152"/>
      <c r="N29" s="151"/>
      <c r="O29" s="151"/>
      <c r="P29" s="151"/>
      <c r="Q29" s="152"/>
      <c r="R29" s="152">
        <v>142391.68</v>
      </c>
      <c r="S29" s="152"/>
      <c r="T29" s="152"/>
      <c r="U29" s="152"/>
      <c r="V29" s="152"/>
      <c r="W29" s="152">
        <v>142391.68</v>
      </c>
    </row>
    <row r="30" ht="52.5" customHeight="1" outlineLevel="1" spans="1:23">
      <c r="A30" s="151" t="s">
        <v>405</v>
      </c>
      <c r="B30" s="151" t="s">
        <v>406</v>
      </c>
      <c r="C30" s="151" t="s">
        <v>404</v>
      </c>
      <c r="D30" s="151" t="s">
        <v>46</v>
      </c>
      <c r="E30" s="151" t="s">
        <v>88</v>
      </c>
      <c r="F30" s="151" t="s">
        <v>89</v>
      </c>
      <c r="G30" s="151" t="s">
        <v>292</v>
      </c>
      <c r="H30" s="151" t="s">
        <v>293</v>
      </c>
      <c r="I30" s="152">
        <v>53391.68</v>
      </c>
      <c r="J30" s="152"/>
      <c r="K30" s="152"/>
      <c r="L30" s="152"/>
      <c r="M30" s="152"/>
      <c r="N30" s="151"/>
      <c r="O30" s="151"/>
      <c r="P30" s="151"/>
      <c r="Q30" s="152"/>
      <c r="R30" s="152">
        <v>53391.68</v>
      </c>
      <c r="S30" s="152"/>
      <c r="T30" s="152"/>
      <c r="U30" s="152"/>
      <c r="V30" s="152"/>
      <c r="W30" s="152">
        <v>53391.68</v>
      </c>
    </row>
    <row r="31" ht="52.5" customHeight="1" outlineLevel="1" spans="1:23">
      <c r="A31" s="151" t="s">
        <v>405</v>
      </c>
      <c r="B31" s="151" t="s">
        <v>406</v>
      </c>
      <c r="C31" s="151" t="s">
        <v>404</v>
      </c>
      <c r="D31" s="151" t="s">
        <v>46</v>
      </c>
      <c r="E31" s="151" t="s">
        <v>88</v>
      </c>
      <c r="F31" s="151" t="s">
        <v>89</v>
      </c>
      <c r="G31" s="151" t="s">
        <v>301</v>
      </c>
      <c r="H31" s="151" t="s">
        <v>302</v>
      </c>
      <c r="I31" s="152">
        <v>2000</v>
      </c>
      <c r="J31" s="152"/>
      <c r="K31" s="152"/>
      <c r="L31" s="152"/>
      <c r="M31" s="152"/>
      <c r="N31" s="151"/>
      <c r="O31" s="151"/>
      <c r="P31" s="151"/>
      <c r="Q31" s="152"/>
      <c r="R31" s="152">
        <v>2000</v>
      </c>
      <c r="S31" s="152"/>
      <c r="T31" s="152"/>
      <c r="U31" s="152"/>
      <c r="V31" s="152"/>
      <c r="W31" s="152">
        <v>2000</v>
      </c>
    </row>
    <row r="32" ht="52.5" customHeight="1" outlineLevel="1" spans="1:23">
      <c r="A32" s="151" t="s">
        <v>405</v>
      </c>
      <c r="B32" s="151" t="s">
        <v>406</v>
      </c>
      <c r="C32" s="151" t="s">
        <v>404</v>
      </c>
      <c r="D32" s="151" t="s">
        <v>46</v>
      </c>
      <c r="E32" s="151" t="s">
        <v>88</v>
      </c>
      <c r="F32" s="151" t="s">
        <v>89</v>
      </c>
      <c r="G32" s="151" t="s">
        <v>303</v>
      </c>
      <c r="H32" s="151" t="s">
        <v>304</v>
      </c>
      <c r="I32" s="152">
        <v>2000</v>
      </c>
      <c r="J32" s="152"/>
      <c r="K32" s="152"/>
      <c r="L32" s="152"/>
      <c r="M32" s="152"/>
      <c r="N32" s="151"/>
      <c r="O32" s="151"/>
      <c r="P32" s="151"/>
      <c r="Q32" s="152"/>
      <c r="R32" s="152">
        <v>2000</v>
      </c>
      <c r="S32" s="152"/>
      <c r="T32" s="152"/>
      <c r="U32" s="152"/>
      <c r="V32" s="152"/>
      <c r="W32" s="152">
        <v>2000</v>
      </c>
    </row>
    <row r="33" ht="52.5" customHeight="1" outlineLevel="1" spans="1:23">
      <c r="A33" s="151" t="s">
        <v>405</v>
      </c>
      <c r="B33" s="151" t="s">
        <v>406</v>
      </c>
      <c r="C33" s="151" t="s">
        <v>404</v>
      </c>
      <c r="D33" s="151" t="s">
        <v>46</v>
      </c>
      <c r="E33" s="151" t="s">
        <v>88</v>
      </c>
      <c r="F33" s="151" t="s">
        <v>89</v>
      </c>
      <c r="G33" s="151" t="s">
        <v>307</v>
      </c>
      <c r="H33" s="151" t="s">
        <v>308</v>
      </c>
      <c r="I33" s="152">
        <v>5000</v>
      </c>
      <c r="J33" s="152"/>
      <c r="K33" s="152"/>
      <c r="L33" s="152"/>
      <c r="M33" s="152"/>
      <c r="N33" s="151"/>
      <c r="O33" s="151"/>
      <c r="P33" s="151"/>
      <c r="Q33" s="152"/>
      <c r="R33" s="152">
        <v>5000</v>
      </c>
      <c r="S33" s="152"/>
      <c r="T33" s="152"/>
      <c r="U33" s="152"/>
      <c r="V33" s="152"/>
      <c r="W33" s="152">
        <v>5000</v>
      </c>
    </row>
    <row r="34" ht="52.5" customHeight="1" outlineLevel="1" spans="1:23">
      <c r="A34" s="151" t="s">
        <v>405</v>
      </c>
      <c r="B34" s="151" t="s">
        <v>406</v>
      </c>
      <c r="C34" s="151" t="s">
        <v>404</v>
      </c>
      <c r="D34" s="151" t="s">
        <v>46</v>
      </c>
      <c r="E34" s="151" t="s">
        <v>88</v>
      </c>
      <c r="F34" s="151" t="s">
        <v>89</v>
      </c>
      <c r="G34" s="151" t="s">
        <v>322</v>
      </c>
      <c r="H34" s="151" t="s">
        <v>323</v>
      </c>
      <c r="I34" s="152">
        <v>50000</v>
      </c>
      <c r="J34" s="152"/>
      <c r="K34" s="152"/>
      <c r="L34" s="152"/>
      <c r="M34" s="152"/>
      <c r="N34" s="151"/>
      <c r="O34" s="151"/>
      <c r="P34" s="151"/>
      <c r="Q34" s="152"/>
      <c r="R34" s="152">
        <v>50000</v>
      </c>
      <c r="S34" s="152"/>
      <c r="T34" s="152"/>
      <c r="U34" s="152"/>
      <c r="V34" s="152"/>
      <c r="W34" s="152">
        <v>50000</v>
      </c>
    </row>
    <row r="35" ht="52.5" customHeight="1" outlineLevel="1" spans="1:23">
      <c r="A35" s="151" t="s">
        <v>405</v>
      </c>
      <c r="B35" s="151" t="s">
        <v>406</v>
      </c>
      <c r="C35" s="151" t="s">
        <v>404</v>
      </c>
      <c r="D35" s="151" t="s">
        <v>46</v>
      </c>
      <c r="E35" s="151" t="s">
        <v>88</v>
      </c>
      <c r="F35" s="151" t="s">
        <v>89</v>
      </c>
      <c r="G35" s="151" t="s">
        <v>314</v>
      </c>
      <c r="H35" s="151" t="s">
        <v>315</v>
      </c>
      <c r="I35" s="152">
        <v>10000</v>
      </c>
      <c r="J35" s="152"/>
      <c r="K35" s="152"/>
      <c r="L35" s="152"/>
      <c r="M35" s="152"/>
      <c r="N35" s="151"/>
      <c r="O35" s="151"/>
      <c r="P35" s="151"/>
      <c r="Q35" s="152"/>
      <c r="R35" s="152">
        <v>10000</v>
      </c>
      <c r="S35" s="152"/>
      <c r="T35" s="152"/>
      <c r="U35" s="152"/>
      <c r="V35" s="152"/>
      <c r="W35" s="152">
        <v>10000</v>
      </c>
    </row>
    <row r="36" ht="52.5" customHeight="1" outlineLevel="1" spans="1:23">
      <c r="A36" s="151" t="s">
        <v>405</v>
      </c>
      <c r="B36" s="151" t="s">
        <v>406</v>
      </c>
      <c r="C36" s="151" t="s">
        <v>404</v>
      </c>
      <c r="D36" s="151" t="s">
        <v>46</v>
      </c>
      <c r="E36" s="151" t="s">
        <v>88</v>
      </c>
      <c r="F36" s="151" t="s">
        <v>89</v>
      </c>
      <c r="G36" s="151" t="s">
        <v>290</v>
      </c>
      <c r="H36" s="151" t="s">
        <v>291</v>
      </c>
      <c r="I36" s="152">
        <v>10000</v>
      </c>
      <c r="J36" s="152"/>
      <c r="K36" s="152"/>
      <c r="L36" s="152"/>
      <c r="M36" s="152"/>
      <c r="N36" s="151"/>
      <c r="O36" s="151"/>
      <c r="P36" s="151"/>
      <c r="Q36" s="152"/>
      <c r="R36" s="152">
        <v>10000</v>
      </c>
      <c r="S36" s="152"/>
      <c r="T36" s="152"/>
      <c r="U36" s="152"/>
      <c r="V36" s="152"/>
      <c r="W36" s="152">
        <v>10000</v>
      </c>
    </row>
    <row r="37" ht="52.5" customHeight="1" outlineLevel="1" spans="1:23">
      <c r="A37" s="151" t="s">
        <v>405</v>
      </c>
      <c r="B37" s="151" t="s">
        <v>406</v>
      </c>
      <c r="C37" s="151" t="s">
        <v>404</v>
      </c>
      <c r="D37" s="151" t="s">
        <v>46</v>
      </c>
      <c r="E37" s="151" t="s">
        <v>88</v>
      </c>
      <c r="F37" s="151" t="s">
        <v>89</v>
      </c>
      <c r="G37" s="151" t="s">
        <v>339</v>
      </c>
      <c r="H37" s="151" t="s">
        <v>340</v>
      </c>
      <c r="I37" s="152">
        <v>5000</v>
      </c>
      <c r="J37" s="152"/>
      <c r="K37" s="152"/>
      <c r="L37" s="152"/>
      <c r="M37" s="152"/>
      <c r="N37" s="151"/>
      <c r="O37" s="151"/>
      <c r="P37" s="151"/>
      <c r="Q37" s="152"/>
      <c r="R37" s="152">
        <v>5000</v>
      </c>
      <c r="S37" s="152"/>
      <c r="T37" s="152"/>
      <c r="U37" s="152"/>
      <c r="V37" s="152"/>
      <c r="W37" s="152">
        <v>5000</v>
      </c>
    </row>
    <row r="38" ht="52.5" customHeight="1" outlineLevel="1" spans="1:23">
      <c r="A38" s="151" t="s">
        <v>405</v>
      </c>
      <c r="B38" s="151" t="s">
        <v>406</v>
      </c>
      <c r="C38" s="151" t="s">
        <v>404</v>
      </c>
      <c r="D38" s="151" t="s">
        <v>46</v>
      </c>
      <c r="E38" s="151" t="s">
        <v>88</v>
      </c>
      <c r="F38" s="151" t="s">
        <v>89</v>
      </c>
      <c r="G38" s="151" t="s">
        <v>361</v>
      </c>
      <c r="H38" s="151" t="s">
        <v>362</v>
      </c>
      <c r="I38" s="152">
        <v>5000</v>
      </c>
      <c r="J38" s="152"/>
      <c r="K38" s="152"/>
      <c r="L38" s="152"/>
      <c r="M38" s="152"/>
      <c r="N38" s="151"/>
      <c r="O38" s="151"/>
      <c r="P38" s="151"/>
      <c r="Q38" s="152"/>
      <c r="R38" s="152">
        <v>5000</v>
      </c>
      <c r="S38" s="152"/>
      <c r="T38" s="152"/>
      <c r="U38" s="152"/>
      <c r="V38" s="152"/>
      <c r="W38" s="152">
        <v>5000</v>
      </c>
    </row>
    <row r="39" ht="52.5" customHeight="1" spans="1:23">
      <c r="A39" s="151"/>
      <c r="B39" s="151"/>
      <c r="C39" s="151" t="s">
        <v>407</v>
      </c>
      <c r="D39" s="151"/>
      <c r="E39" s="151"/>
      <c r="F39" s="151"/>
      <c r="G39" s="151"/>
      <c r="H39" s="151"/>
      <c r="I39" s="152">
        <v>63348</v>
      </c>
      <c r="J39" s="152">
        <v>63348</v>
      </c>
      <c r="K39" s="152">
        <v>63348</v>
      </c>
      <c r="L39" s="152"/>
      <c r="M39" s="152"/>
      <c r="N39" s="151"/>
      <c r="O39" s="151"/>
      <c r="P39" s="151"/>
      <c r="Q39" s="152"/>
      <c r="R39" s="152"/>
      <c r="S39" s="152"/>
      <c r="T39" s="152"/>
      <c r="U39" s="152"/>
      <c r="V39" s="152"/>
      <c r="W39" s="152"/>
    </row>
    <row r="40" ht="52.5" customHeight="1" outlineLevel="1" spans="1:23">
      <c r="A40" s="151" t="s">
        <v>400</v>
      </c>
      <c r="B40" s="151" t="s">
        <v>408</v>
      </c>
      <c r="C40" s="151" t="s">
        <v>407</v>
      </c>
      <c r="D40" s="151" t="s">
        <v>46</v>
      </c>
      <c r="E40" s="151" t="s">
        <v>143</v>
      </c>
      <c r="F40" s="151" t="s">
        <v>144</v>
      </c>
      <c r="G40" s="151" t="s">
        <v>339</v>
      </c>
      <c r="H40" s="151" t="s">
        <v>340</v>
      </c>
      <c r="I40" s="152">
        <v>63348</v>
      </c>
      <c r="J40" s="152">
        <v>63348</v>
      </c>
      <c r="K40" s="152">
        <v>63348</v>
      </c>
      <c r="L40" s="152"/>
      <c r="M40" s="152"/>
      <c r="N40" s="151"/>
      <c r="O40" s="151"/>
      <c r="P40" s="151"/>
      <c r="Q40" s="152"/>
      <c r="R40" s="152"/>
      <c r="S40" s="152"/>
      <c r="T40" s="152"/>
      <c r="U40" s="152"/>
      <c r="V40" s="152"/>
      <c r="W40" s="152"/>
    </row>
    <row r="41" ht="52.5" customHeight="1" spans="1:23">
      <c r="A41" s="151"/>
      <c r="B41" s="151"/>
      <c r="C41" s="151" t="s">
        <v>409</v>
      </c>
      <c r="D41" s="151"/>
      <c r="E41" s="151"/>
      <c r="F41" s="151"/>
      <c r="G41" s="151"/>
      <c r="H41" s="151"/>
      <c r="I41" s="152">
        <v>25580</v>
      </c>
      <c r="J41" s="152">
        <v>25580</v>
      </c>
      <c r="K41" s="152">
        <v>25580</v>
      </c>
      <c r="L41" s="152"/>
      <c r="M41" s="152"/>
      <c r="N41" s="151"/>
      <c r="O41" s="151"/>
      <c r="P41" s="151"/>
      <c r="Q41" s="152"/>
      <c r="R41" s="152"/>
      <c r="S41" s="152"/>
      <c r="T41" s="152"/>
      <c r="U41" s="152"/>
      <c r="V41" s="152"/>
      <c r="W41" s="152"/>
    </row>
    <row r="42" ht="52.5" customHeight="1" outlineLevel="1" spans="1:23">
      <c r="A42" s="151" t="s">
        <v>405</v>
      </c>
      <c r="B42" s="151" t="s">
        <v>410</v>
      </c>
      <c r="C42" s="151" t="s">
        <v>409</v>
      </c>
      <c r="D42" s="151" t="s">
        <v>46</v>
      </c>
      <c r="E42" s="151" t="s">
        <v>108</v>
      </c>
      <c r="F42" s="151" t="s">
        <v>109</v>
      </c>
      <c r="G42" s="151" t="s">
        <v>292</v>
      </c>
      <c r="H42" s="151" t="s">
        <v>293</v>
      </c>
      <c r="I42" s="152">
        <v>10000</v>
      </c>
      <c r="J42" s="152">
        <v>10000</v>
      </c>
      <c r="K42" s="152">
        <v>10000</v>
      </c>
      <c r="L42" s="152"/>
      <c r="M42" s="152"/>
      <c r="N42" s="151"/>
      <c r="O42" s="151"/>
      <c r="P42" s="151"/>
      <c r="Q42" s="152"/>
      <c r="R42" s="152"/>
      <c r="S42" s="152"/>
      <c r="T42" s="152"/>
      <c r="U42" s="152"/>
      <c r="V42" s="152"/>
      <c r="W42" s="152"/>
    </row>
    <row r="43" ht="52.5" customHeight="1" outlineLevel="1" spans="1:23">
      <c r="A43" s="151" t="s">
        <v>405</v>
      </c>
      <c r="B43" s="151" t="s">
        <v>410</v>
      </c>
      <c r="C43" s="151" t="s">
        <v>409</v>
      </c>
      <c r="D43" s="151" t="s">
        <v>46</v>
      </c>
      <c r="E43" s="151" t="s">
        <v>108</v>
      </c>
      <c r="F43" s="151" t="s">
        <v>109</v>
      </c>
      <c r="G43" s="151" t="s">
        <v>318</v>
      </c>
      <c r="H43" s="151" t="s">
        <v>319</v>
      </c>
      <c r="I43" s="152">
        <v>9000</v>
      </c>
      <c r="J43" s="152">
        <v>9000</v>
      </c>
      <c r="K43" s="152">
        <v>9000</v>
      </c>
      <c r="L43" s="152"/>
      <c r="M43" s="152"/>
      <c r="N43" s="151"/>
      <c r="O43" s="151"/>
      <c r="P43" s="151"/>
      <c r="Q43" s="152"/>
      <c r="R43" s="152"/>
      <c r="S43" s="152"/>
      <c r="T43" s="152"/>
      <c r="U43" s="152"/>
      <c r="V43" s="152"/>
      <c r="W43" s="152"/>
    </row>
    <row r="44" ht="52.5" customHeight="1" outlineLevel="1" spans="1:23">
      <c r="A44" s="151" t="s">
        <v>405</v>
      </c>
      <c r="B44" s="151" t="s">
        <v>410</v>
      </c>
      <c r="C44" s="151" t="s">
        <v>409</v>
      </c>
      <c r="D44" s="151" t="s">
        <v>46</v>
      </c>
      <c r="E44" s="151" t="s">
        <v>108</v>
      </c>
      <c r="F44" s="151" t="s">
        <v>109</v>
      </c>
      <c r="G44" s="151" t="s">
        <v>351</v>
      </c>
      <c r="H44" s="151" t="s">
        <v>352</v>
      </c>
      <c r="I44" s="152">
        <v>1900</v>
      </c>
      <c r="J44" s="152">
        <v>1900</v>
      </c>
      <c r="K44" s="152">
        <v>1900</v>
      </c>
      <c r="L44" s="152"/>
      <c r="M44" s="152"/>
      <c r="N44" s="151"/>
      <c r="O44" s="151"/>
      <c r="P44" s="151"/>
      <c r="Q44" s="152"/>
      <c r="R44" s="152"/>
      <c r="S44" s="152"/>
      <c r="T44" s="152"/>
      <c r="U44" s="152"/>
      <c r="V44" s="152"/>
      <c r="W44" s="152"/>
    </row>
    <row r="45" ht="52.5" customHeight="1" outlineLevel="1" spans="1:23">
      <c r="A45" s="151" t="s">
        <v>405</v>
      </c>
      <c r="B45" s="151" t="s">
        <v>410</v>
      </c>
      <c r="C45" s="151" t="s">
        <v>409</v>
      </c>
      <c r="D45" s="151" t="s">
        <v>46</v>
      </c>
      <c r="E45" s="151" t="s">
        <v>108</v>
      </c>
      <c r="F45" s="151" t="s">
        <v>109</v>
      </c>
      <c r="G45" s="151" t="s">
        <v>339</v>
      </c>
      <c r="H45" s="151" t="s">
        <v>340</v>
      </c>
      <c r="I45" s="152">
        <v>4680</v>
      </c>
      <c r="J45" s="152">
        <v>4680</v>
      </c>
      <c r="K45" s="152">
        <v>4680</v>
      </c>
      <c r="L45" s="152"/>
      <c r="M45" s="152"/>
      <c r="N45" s="151"/>
      <c r="O45" s="151"/>
      <c r="P45" s="151"/>
      <c r="Q45" s="152"/>
      <c r="R45" s="152"/>
      <c r="S45" s="152"/>
      <c r="T45" s="152"/>
      <c r="U45" s="152"/>
      <c r="V45" s="152"/>
      <c r="W45" s="152"/>
    </row>
    <row r="46" ht="52.5" customHeight="1" spans="1:23">
      <c r="A46" s="151"/>
      <c r="B46" s="151"/>
      <c r="C46" s="151" t="s">
        <v>411</v>
      </c>
      <c r="D46" s="151"/>
      <c r="E46" s="151"/>
      <c r="F46" s="151"/>
      <c r="G46" s="151"/>
      <c r="H46" s="151"/>
      <c r="I46" s="152">
        <v>43100</v>
      </c>
      <c r="J46" s="152">
        <v>43100</v>
      </c>
      <c r="K46" s="152">
        <v>43100</v>
      </c>
      <c r="L46" s="152"/>
      <c r="M46" s="152"/>
      <c r="N46" s="151"/>
      <c r="O46" s="151"/>
      <c r="P46" s="151"/>
      <c r="Q46" s="152"/>
      <c r="R46" s="152"/>
      <c r="S46" s="152"/>
      <c r="T46" s="152"/>
      <c r="U46" s="152"/>
      <c r="V46" s="152"/>
      <c r="W46" s="152"/>
    </row>
    <row r="47" ht="52.5" customHeight="1" outlineLevel="1" spans="1:23">
      <c r="A47" s="151" t="s">
        <v>405</v>
      </c>
      <c r="B47" s="151" t="s">
        <v>412</v>
      </c>
      <c r="C47" s="151" t="s">
        <v>411</v>
      </c>
      <c r="D47" s="151" t="s">
        <v>46</v>
      </c>
      <c r="E47" s="151" t="s">
        <v>196</v>
      </c>
      <c r="F47" s="151" t="s">
        <v>197</v>
      </c>
      <c r="G47" s="151" t="s">
        <v>322</v>
      </c>
      <c r="H47" s="151" t="s">
        <v>323</v>
      </c>
      <c r="I47" s="152">
        <v>43100</v>
      </c>
      <c r="J47" s="152">
        <v>43100</v>
      </c>
      <c r="K47" s="152">
        <v>43100</v>
      </c>
      <c r="L47" s="152"/>
      <c r="M47" s="152"/>
      <c r="N47" s="151"/>
      <c r="O47" s="151"/>
      <c r="P47" s="151"/>
      <c r="Q47" s="152"/>
      <c r="R47" s="152"/>
      <c r="S47" s="152"/>
      <c r="T47" s="152"/>
      <c r="U47" s="152"/>
      <c r="V47" s="152"/>
      <c r="W47" s="152"/>
    </row>
    <row r="48" ht="52.5" customHeight="1" spans="1:23">
      <c r="A48" s="151"/>
      <c r="B48" s="151"/>
      <c r="C48" s="151" t="s">
        <v>413</v>
      </c>
      <c r="D48" s="151"/>
      <c r="E48" s="151"/>
      <c r="F48" s="151"/>
      <c r="G48" s="151"/>
      <c r="H48" s="151"/>
      <c r="I48" s="152">
        <v>20000</v>
      </c>
      <c r="J48" s="152">
        <v>20000</v>
      </c>
      <c r="K48" s="152">
        <v>20000</v>
      </c>
      <c r="L48" s="152"/>
      <c r="M48" s="152"/>
      <c r="N48" s="151"/>
      <c r="O48" s="151"/>
      <c r="P48" s="151"/>
      <c r="Q48" s="152"/>
      <c r="R48" s="152"/>
      <c r="S48" s="152"/>
      <c r="T48" s="152"/>
      <c r="U48" s="152"/>
      <c r="V48" s="152"/>
      <c r="W48" s="152"/>
    </row>
    <row r="49" ht="52.5" customHeight="1" outlineLevel="1" spans="1:23">
      <c r="A49" s="151" t="s">
        <v>395</v>
      </c>
      <c r="B49" s="151" t="s">
        <v>414</v>
      </c>
      <c r="C49" s="151" t="s">
        <v>413</v>
      </c>
      <c r="D49" s="151" t="s">
        <v>46</v>
      </c>
      <c r="E49" s="151" t="s">
        <v>124</v>
      </c>
      <c r="F49" s="151" t="s">
        <v>91</v>
      </c>
      <c r="G49" s="151" t="s">
        <v>292</v>
      </c>
      <c r="H49" s="151" t="s">
        <v>293</v>
      </c>
      <c r="I49" s="152">
        <v>10700</v>
      </c>
      <c r="J49" s="152">
        <v>10700</v>
      </c>
      <c r="K49" s="152">
        <v>10700</v>
      </c>
      <c r="L49" s="152"/>
      <c r="M49" s="152"/>
      <c r="N49" s="151"/>
      <c r="O49" s="151"/>
      <c r="P49" s="151"/>
      <c r="Q49" s="152"/>
      <c r="R49" s="152"/>
      <c r="S49" s="152"/>
      <c r="T49" s="152"/>
      <c r="U49" s="152"/>
      <c r="V49" s="152"/>
      <c r="W49" s="152"/>
    </row>
    <row r="50" ht="52.5" customHeight="1" outlineLevel="1" spans="1:23">
      <c r="A50" s="151" t="s">
        <v>395</v>
      </c>
      <c r="B50" s="151" t="s">
        <v>414</v>
      </c>
      <c r="C50" s="151" t="s">
        <v>413</v>
      </c>
      <c r="D50" s="151" t="s">
        <v>46</v>
      </c>
      <c r="E50" s="151" t="s">
        <v>124</v>
      </c>
      <c r="F50" s="151" t="s">
        <v>91</v>
      </c>
      <c r="G50" s="151" t="s">
        <v>318</v>
      </c>
      <c r="H50" s="151" t="s">
        <v>319</v>
      </c>
      <c r="I50" s="152">
        <v>4300</v>
      </c>
      <c r="J50" s="152">
        <v>4300</v>
      </c>
      <c r="K50" s="152">
        <v>4300</v>
      </c>
      <c r="L50" s="152"/>
      <c r="M50" s="152"/>
      <c r="N50" s="151"/>
      <c r="O50" s="151"/>
      <c r="P50" s="151"/>
      <c r="Q50" s="152"/>
      <c r="R50" s="152"/>
      <c r="S50" s="152"/>
      <c r="T50" s="152"/>
      <c r="U50" s="152"/>
      <c r="V50" s="152"/>
      <c r="W50" s="152"/>
    </row>
    <row r="51" ht="52.5" customHeight="1" outlineLevel="1" spans="1:23">
      <c r="A51" s="151" t="s">
        <v>395</v>
      </c>
      <c r="B51" s="151" t="s">
        <v>414</v>
      </c>
      <c r="C51" s="151" t="s">
        <v>413</v>
      </c>
      <c r="D51" s="151" t="s">
        <v>46</v>
      </c>
      <c r="E51" s="151" t="s">
        <v>124</v>
      </c>
      <c r="F51" s="151" t="s">
        <v>91</v>
      </c>
      <c r="G51" s="151" t="s">
        <v>351</v>
      </c>
      <c r="H51" s="151" t="s">
        <v>352</v>
      </c>
      <c r="I51" s="152">
        <v>5000</v>
      </c>
      <c r="J51" s="152">
        <v>5000</v>
      </c>
      <c r="K51" s="152">
        <v>5000</v>
      </c>
      <c r="L51" s="152"/>
      <c r="M51" s="152"/>
      <c r="N51" s="151"/>
      <c r="O51" s="151"/>
      <c r="P51" s="151"/>
      <c r="Q51" s="152"/>
      <c r="R51" s="152"/>
      <c r="S51" s="152"/>
      <c r="T51" s="152"/>
      <c r="U51" s="152"/>
      <c r="V51" s="152"/>
      <c r="W51" s="152"/>
    </row>
    <row r="52" ht="52.5" customHeight="1" spans="1:23">
      <c r="A52" s="151"/>
      <c r="B52" s="151"/>
      <c r="C52" s="151" t="s">
        <v>415</v>
      </c>
      <c r="D52" s="151"/>
      <c r="E52" s="151"/>
      <c r="F52" s="151"/>
      <c r="G52" s="151"/>
      <c r="H52" s="151"/>
      <c r="I52" s="152">
        <v>600000</v>
      </c>
      <c r="J52" s="152">
        <v>600000</v>
      </c>
      <c r="K52" s="152">
        <v>600000</v>
      </c>
      <c r="L52" s="152"/>
      <c r="M52" s="152"/>
      <c r="N52" s="151"/>
      <c r="O52" s="151"/>
      <c r="P52" s="151"/>
      <c r="Q52" s="152"/>
      <c r="R52" s="152"/>
      <c r="S52" s="152"/>
      <c r="T52" s="152"/>
      <c r="U52" s="152"/>
      <c r="V52" s="152"/>
      <c r="W52" s="152"/>
    </row>
    <row r="53" ht="52.5" customHeight="1" outlineLevel="1" spans="1:23">
      <c r="A53" s="151" t="s">
        <v>400</v>
      </c>
      <c r="B53" s="151" t="s">
        <v>416</v>
      </c>
      <c r="C53" s="151" t="s">
        <v>415</v>
      </c>
      <c r="D53" s="151" t="s">
        <v>46</v>
      </c>
      <c r="E53" s="151" t="s">
        <v>190</v>
      </c>
      <c r="F53" s="151" t="s">
        <v>191</v>
      </c>
      <c r="G53" s="151" t="s">
        <v>292</v>
      </c>
      <c r="H53" s="151" t="s">
        <v>293</v>
      </c>
      <c r="I53" s="152">
        <v>173000</v>
      </c>
      <c r="J53" s="152">
        <v>173000</v>
      </c>
      <c r="K53" s="152">
        <v>173000</v>
      </c>
      <c r="L53" s="152"/>
      <c r="M53" s="152"/>
      <c r="N53" s="151"/>
      <c r="O53" s="151"/>
      <c r="P53" s="151"/>
      <c r="Q53" s="152"/>
      <c r="R53" s="152"/>
      <c r="S53" s="152"/>
      <c r="T53" s="152"/>
      <c r="U53" s="152"/>
      <c r="V53" s="152"/>
      <c r="W53" s="152"/>
    </row>
    <row r="54" ht="52.5" customHeight="1" outlineLevel="1" spans="1:23">
      <c r="A54" s="151" t="s">
        <v>400</v>
      </c>
      <c r="B54" s="151" t="s">
        <v>416</v>
      </c>
      <c r="C54" s="151" t="s">
        <v>415</v>
      </c>
      <c r="D54" s="151" t="s">
        <v>46</v>
      </c>
      <c r="E54" s="151" t="s">
        <v>190</v>
      </c>
      <c r="F54" s="151" t="s">
        <v>191</v>
      </c>
      <c r="G54" s="151" t="s">
        <v>320</v>
      </c>
      <c r="H54" s="151" t="s">
        <v>321</v>
      </c>
      <c r="I54" s="152">
        <v>6000</v>
      </c>
      <c r="J54" s="152">
        <v>6000</v>
      </c>
      <c r="K54" s="152">
        <v>6000</v>
      </c>
      <c r="L54" s="152"/>
      <c r="M54" s="152"/>
      <c r="N54" s="151"/>
      <c r="O54" s="151"/>
      <c r="P54" s="151"/>
      <c r="Q54" s="152"/>
      <c r="R54" s="152"/>
      <c r="S54" s="152"/>
      <c r="T54" s="152"/>
      <c r="U54" s="152"/>
      <c r="V54" s="152"/>
      <c r="W54" s="152"/>
    </row>
    <row r="55" ht="52.5" customHeight="1" outlineLevel="1" spans="1:23">
      <c r="A55" s="151" t="s">
        <v>400</v>
      </c>
      <c r="B55" s="151" t="s">
        <v>416</v>
      </c>
      <c r="C55" s="151" t="s">
        <v>415</v>
      </c>
      <c r="D55" s="151" t="s">
        <v>46</v>
      </c>
      <c r="E55" s="151" t="s">
        <v>190</v>
      </c>
      <c r="F55" s="151" t="s">
        <v>191</v>
      </c>
      <c r="G55" s="151" t="s">
        <v>301</v>
      </c>
      <c r="H55" s="151" t="s">
        <v>302</v>
      </c>
      <c r="I55" s="152">
        <v>9000</v>
      </c>
      <c r="J55" s="152">
        <v>9000</v>
      </c>
      <c r="K55" s="152">
        <v>9000</v>
      </c>
      <c r="L55" s="152"/>
      <c r="M55" s="152"/>
      <c r="N55" s="151"/>
      <c r="O55" s="151"/>
      <c r="P55" s="151"/>
      <c r="Q55" s="152"/>
      <c r="R55" s="152"/>
      <c r="S55" s="152"/>
      <c r="T55" s="152"/>
      <c r="U55" s="152"/>
      <c r="V55" s="152"/>
      <c r="W55" s="152"/>
    </row>
    <row r="56" ht="52.5" customHeight="1" outlineLevel="1" spans="1:23">
      <c r="A56" s="151" t="s">
        <v>400</v>
      </c>
      <c r="B56" s="151" t="s">
        <v>416</v>
      </c>
      <c r="C56" s="151" t="s">
        <v>415</v>
      </c>
      <c r="D56" s="151" t="s">
        <v>46</v>
      </c>
      <c r="E56" s="151" t="s">
        <v>190</v>
      </c>
      <c r="F56" s="151" t="s">
        <v>191</v>
      </c>
      <c r="G56" s="151" t="s">
        <v>303</v>
      </c>
      <c r="H56" s="151" t="s">
        <v>304</v>
      </c>
      <c r="I56" s="152">
        <v>3000</v>
      </c>
      <c r="J56" s="152">
        <v>3000</v>
      </c>
      <c r="K56" s="152">
        <v>3000</v>
      </c>
      <c r="L56" s="152"/>
      <c r="M56" s="152"/>
      <c r="N56" s="151"/>
      <c r="O56" s="151"/>
      <c r="P56" s="151"/>
      <c r="Q56" s="152"/>
      <c r="R56" s="152"/>
      <c r="S56" s="152"/>
      <c r="T56" s="152"/>
      <c r="U56" s="152"/>
      <c r="V56" s="152"/>
      <c r="W56" s="152"/>
    </row>
    <row r="57" ht="52.5" customHeight="1" outlineLevel="1" spans="1:23">
      <c r="A57" s="151" t="s">
        <v>400</v>
      </c>
      <c r="B57" s="151" t="s">
        <v>416</v>
      </c>
      <c r="C57" s="151" t="s">
        <v>415</v>
      </c>
      <c r="D57" s="151" t="s">
        <v>46</v>
      </c>
      <c r="E57" s="151" t="s">
        <v>190</v>
      </c>
      <c r="F57" s="151" t="s">
        <v>191</v>
      </c>
      <c r="G57" s="151" t="s">
        <v>318</v>
      </c>
      <c r="H57" s="151" t="s">
        <v>319</v>
      </c>
      <c r="I57" s="152">
        <v>20000</v>
      </c>
      <c r="J57" s="152">
        <v>20000</v>
      </c>
      <c r="K57" s="152">
        <v>20000</v>
      </c>
      <c r="L57" s="152"/>
      <c r="M57" s="152"/>
      <c r="N57" s="151"/>
      <c r="O57" s="151"/>
      <c r="P57" s="151"/>
      <c r="Q57" s="152"/>
      <c r="R57" s="152"/>
      <c r="S57" s="152"/>
      <c r="T57" s="152"/>
      <c r="U57" s="152"/>
      <c r="V57" s="152"/>
      <c r="W57" s="152"/>
    </row>
    <row r="58" ht="52.5" customHeight="1" outlineLevel="1" spans="1:23">
      <c r="A58" s="151" t="s">
        <v>400</v>
      </c>
      <c r="B58" s="151" t="s">
        <v>416</v>
      </c>
      <c r="C58" s="151" t="s">
        <v>415</v>
      </c>
      <c r="D58" s="151" t="s">
        <v>46</v>
      </c>
      <c r="E58" s="151" t="s">
        <v>190</v>
      </c>
      <c r="F58" s="151" t="s">
        <v>191</v>
      </c>
      <c r="G58" s="151" t="s">
        <v>351</v>
      </c>
      <c r="H58" s="151" t="s">
        <v>352</v>
      </c>
      <c r="I58" s="152">
        <v>18000</v>
      </c>
      <c r="J58" s="152">
        <v>18000</v>
      </c>
      <c r="K58" s="152">
        <v>18000</v>
      </c>
      <c r="L58" s="152"/>
      <c r="M58" s="152"/>
      <c r="N58" s="151"/>
      <c r="O58" s="151"/>
      <c r="P58" s="151"/>
      <c r="Q58" s="152"/>
      <c r="R58" s="152"/>
      <c r="S58" s="152"/>
      <c r="T58" s="152"/>
      <c r="U58" s="152"/>
      <c r="V58" s="152"/>
      <c r="W58" s="152"/>
    </row>
    <row r="59" ht="52.5" customHeight="1" outlineLevel="1" spans="1:23">
      <c r="A59" s="151" t="s">
        <v>400</v>
      </c>
      <c r="B59" s="151" t="s">
        <v>416</v>
      </c>
      <c r="C59" s="151" t="s">
        <v>415</v>
      </c>
      <c r="D59" s="151" t="s">
        <v>46</v>
      </c>
      <c r="E59" s="151" t="s">
        <v>190</v>
      </c>
      <c r="F59" s="151" t="s">
        <v>191</v>
      </c>
      <c r="G59" s="151" t="s">
        <v>322</v>
      </c>
      <c r="H59" s="151" t="s">
        <v>323</v>
      </c>
      <c r="I59" s="152">
        <v>32000</v>
      </c>
      <c r="J59" s="152">
        <v>32000</v>
      </c>
      <c r="K59" s="152">
        <v>32000</v>
      </c>
      <c r="L59" s="152"/>
      <c r="M59" s="152"/>
      <c r="N59" s="151"/>
      <c r="O59" s="151"/>
      <c r="P59" s="151"/>
      <c r="Q59" s="152"/>
      <c r="R59" s="152"/>
      <c r="S59" s="152"/>
      <c r="T59" s="152"/>
      <c r="U59" s="152"/>
      <c r="V59" s="152"/>
      <c r="W59" s="152"/>
    </row>
    <row r="60" ht="52.5" customHeight="1" outlineLevel="1" spans="1:23">
      <c r="A60" s="151" t="s">
        <v>400</v>
      </c>
      <c r="B60" s="151" t="s">
        <v>416</v>
      </c>
      <c r="C60" s="151" t="s">
        <v>415</v>
      </c>
      <c r="D60" s="151" t="s">
        <v>46</v>
      </c>
      <c r="E60" s="151" t="s">
        <v>190</v>
      </c>
      <c r="F60" s="151" t="s">
        <v>191</v>
      </c>
      <c r="G60" s="151" t="s">
        <v>290</v>
      </c>
      <c r="H60" s="151" t="s">
        <v>291</v>
      </c>
      <c r="I60" s="152">
        <v>30000</v>
      </c>
      <c r="J60" s="152">
        <v>30000</v>
      </c>
      <c r="K60" s="152">
        <v>30000</v>
      </c>
      <c r="L60" s="152"/>
      <c r="M60" s="152"/>
      <c r="N60" s="151"/>
      <c r="O60" s="151"/>
      <c r="P60" s="151"/>
      <c r="Q60" s="152"/>
      <c r="R60" s="152"/>
      <c r="S60" s="152"/>
      <c r="T60" s="152"/>
      <c r="U60" s="152"/>
      <c r="V60" s="152"/>
      <c r="W60" s="152"/>
    </row>
    <row r="61" ht="52.5" customHeight="1" outlineLevel="1" spans="1:23">
      <c r="A61" s="151" t="s">
        <v>400</v>
      </c>
      <c r="B61" s="151" t="s">
        <v>416</v>
      </c>
      <c r="C61" s="151" t="s">
        <v>415</v>
      </c>
      <c r="D61" s="151" t="s">
        <v>46</v>
      </c>
      <c r="E61" s="151" t="s">
        <v>190</v>
      </c>
      <c r="F61" s="151" t="s">
        <v>191</v>
      </c>
      <c r="G61" s="151" t="s">
        <v>339</v>
      </c>
      <c r="H61" s="151" t="s">
        <v>340</v>
      </c>
      <c r="I61" s="152">
        <v>4000</v>
      </c>
      <c r="J61" s="152">
        <v>4000</v>
      </c>
      <c r="K61" s="152">
        <v>4000</v>
      </c>
      <c r="L61" s="152"/>
      <c r="M61" s="152"/>
      <c r="N61" s="151"/>
      <c r="O61" s="151"/>
      <c r="P61" s="151"/>
      <c r="Q61" s="152"/>
      <c r="R61" s="152"/>
      <c r="S61" s="152"/>
      <c r="T61" s="152"/>
      <c r="U61" s="152"/>
      <c r="V61" s="152"/>
      <c r="W61" s="152"/>
    </row>
    <row r="62" ht="52.5" customHeight="1" outlineLevel="1" spans="1:23">
      <c r="A62" s="151" t="s">
        <v>400</v>
      </c>
      <c r="B62" s="151" t="s">
        <v>416</v>
      </c>
      <c r="C62" s="151" t="s">
        <v>415</v>
      </c>
      <c r="D62" s="151" t="s">
        <v>46</v>
      </c>
      <c r="E62" s="151" t="s">
        <v>190</v>
      </c>
      <c r="F62" s="151" t="s">
        <v>191</v>
      </c>
      <c r="G62" s="151" t="s">
        <v>361</v>
      </c>
      <c r="H62" s="151" t="s">
        <v>362</v>
      </c>
      <c r="I62" s="152">
        <v>5000</v>
      </c>
      <c r="J62" s="152">
        <v>5000</v>
      </c>
      <c r="K62" s="152">
        <v>5000</v>
      </c>
      <c r="L62" s="152"/>
      <c r="M62" s="152"/>
      <c r="N62" s="151"/>
      <c r="O62" s="151"/>
      <c r="P62" s="151"/>
      <c r="Q62" s="152"/>
      <c r="R62" s="152"/>
      <c r="S62" s="152"/>
      <c r="T62" s="152"/>
      <c r="U62" s="152"/>
      <c r="V62" s="152"/>
      <c r="W62" s="152"/>
    </row>
    <row r="63" ht="52.5" customHeight="1" outlineLevel="1" spans="1:23">
      <c r="A63" s="151" t="s">
        <v>400</v>
      </c>
      <c r="B63" s="151" t="s">
        <v>416</v>
      </c>
      <c r="C63" s="151" t="s">
        <v>415</v>
      </c>
      <c r="D63" s="151" t="s">
        <v>46</v>
      </c>
      <c r="E63" s="151" t="s">
        <v>190</v>
      </c>
      <c r="F63" s="151" t="s">
        <v>191</v>
      </c>
      <c r="G63" s="151" t="s">
        <v>316</v>
      </c>
      <c r="H63" s="151" t="s">
        <v>317</v>
      </c>
      <c r="I63" s="152">
        <v>300000</v>
      </c>
      <c r="J63" s="152">
        <v>300000</v>
      </c>
      <c r="K63" s="152">
        <v>300000</v>
      </c>
      <c r="L63" s="152"/>
      <c r="M63" s="152"/>
      <c r="N63" s="151"/>
      <c r="O63" s="151"/>
      <c r="P63" s="151"/>
      <c r="Q63" s="152"/>
      <c r="R63" s="152"/>
      <c r="S63" s="152"/>
      <c r="T63" s="152"/>
      <c r="U63" s="152"/>
      <c r="V63" s="152"/>
      <c r="W63" s="152"/>
    </row>
    <row r="64" ht="52.5" customHeight="1" spans="1:23">
      <c r="A64" s="151"/>
      <c r="B64" s="151"/>
      <c r="C64" s="151" t="s">
        <v>417</v>
      </c>
      <c r="D64" s="151"/>
      <c r="E64" s="151"/>
      <c r="F64" s="151"/>
      <c r="G64" s="151"/>
      <c r="H64" s="151"/>
      <c r="I64" s="152">
        <v>90000</v>
      </c>
      <c r="J64" s="152">
        <v>90000</v>
      </c>
      <c r="K64" s="152">
        <v>90000</v>
      </c>
      <c r="L64" s="152"/>
      <c r="M64" s="152"/>
      <c r="N64" s="151"/>
      <c r="O64" s="151"/>
      <c r="P64" s="151"/>
      <c r="Q64" s="152"/>
      <c r="R64" s="152"/>
      <c r="S64" s="152"/>
      <c r="T64" s="152"/>
      <c r="U64" s="152"/>
      <c r="V64" s="152"/>
      <c r="W64" s="152"/>
    </row>
    <row r="65" ht="52.5" customHeight="1" outlineLevel="1" spans="1:23">
      <c r="A65" s="151" t="s">
        <v>405</v>
      </c>
      <c r="B65" s="151" t="s">
        <v>418</v>
      </c>
      <c r="C65" s="151" t="s">
        <v>417</v>
      </c>
      <c r="D65" s="151" t="s">
        <v>46</v>
      </c>
      <c r="E65" s="151" t="s">
        <v>151</v>
      </c>
      <c r="F65" s="151" t="s">
        <v>152</v>
      </c>
      <c r="G65" s="151" t="s">
        <v>339</v>
      </c>
      <c r="H65" s="151" t="s">
        <v>340</v>
      </c>
      <c r="I65" s="152">
        <v>90000</v>
      </c>
      <c r="J65" s="152">
        <v>90000</v>
      </c>
      <c r="K65" s="152">
        <v>90000</v>
      </c>
      <c r="L65" s="152"/>
      <c r="M65" s="152"/>
      <c r="N65" s="151"/>
      <c r="O65" s="151"/>
      <c r="P65" s="151"/>
      <c r="Q65" s="152"/>
      <c r="R65" s="152"/>
      <c r="S65" s="152"/>
      <c r="T65" s="152"/>
      <c r="U65" s="152"/>
      <c r="V65" s="152"/>
      <c r="W65" s="152"/>
    </row>
    <row r="66" ht="52.5" customHeight="1" spans="1:23">
      <c r="A66" s="151"/>
      <c r="B66" s="151"/>
      <c r="C66" s="151" t="s">
        <v>419</v>
      </c>
      <c r="D66" s="151"/>
      <c r="E66" s="151"/>
      <c r="F66" s="151"/>
      <c r="G66" s="151"/>
      <c r="H66" s="151"/>
      <c r="I66" s="152">
        <v>18842.5</v>
      </c>
      <c r="J66" s="152">
        <v>18842.5</v>
      </c>
      <c r="K66" s="152">
        <v>18842.5</v>
      </c>
      <c r="L66" s="152"/>
      <c r="M66" s="152"/>
      <c r="N66" s="151"/>
      <c r="O66" s="151"/>
      <c r="P66" s="151"/>
      <c r="Q66" s="152"/>
      <c r="R66" s="152"/>
      <c r="S66" s="152"/>
      <c r="T66" s="152"/>
      <c r="U66" s="152"/>
      <c r="V66" s="152"/>
      <c r="W66" s="152"/>
    </row>
    <row r="67" ht="52.5" customHeight="1" outlineLevel="1" spans="1:23">
      <c r="A67" s="151" t="s">
        <v>395</v>
      </c>
      <c r="B67" s="151" t="s">
        <v>420</v>
      </c>
      <c r="C67" s="151" t="s">
        <v>419</v>
      </c>
      <c r="D67" s="151" t="s">
        <v>46</v>
      </c>
      <c r="E67" s="151" t="s">
        <v>180</v>
      </c>
      <c r="F67" s="151" t="s">
        <v>181</v>
      </c>
      <c r="G67" s="151" t="s">
        <v>292</v>
      </c>
      <c r="H67" s="151" t="s">
        <v>293</v>
      </c>
      <c r="I67" s="152">
        <v>1500</v>
      </c>
      <c r="J67" s="152">
        <v>1500</v>
      </c>
      <c r="K67" s="152">
        <v>1500</v>
      </c>
      <c r="L67" s="152"/>
      <c r="M67" s="152"/>
      <c r="N67" s="151"/>
      <c r="O67" s="151"/>
      <c r="P67" s="151"/>
      <c r="Q67" s="152"/>
      <c r="R67" s="152"/>
      <c r="S67" s="152"/>
      <c r="T67" s="152"/>
      <c r="U67" s="152"/>
      <c r="V67" s="152"/>
      <c r="W67" s="152"/>
    </row>
    <row r="68" ht="52.5" customHeight="1" outlineLevel="1" spans="1:23">
      <c r="A68" s="151" t="s">
        <v>395</v>
      </c>
      <c r="B68" s="151" t="s">
        <v>420</v>
      </c>
      <c r="C68" s="151" t="s">
        <v>419</v>
      </c>
      <c r="D68" s="151" t="s">
        <v>46</v>
      </c>
      <c r="E68" s="151" t="s">
        <v>180</v>
      </c>
      <c r="F68" s="151" t="s">
        <v>181</v>
      </c>
      <c r="G68" s="151" t="s">
        <v>322</v>
      </c>
      <c r="H68" s="151" t="s">
        <v>323</v>
      </c>
      <c r="I68" s="152">
        <v>3000</v>
      </c>
      <c r="J68" s="152">
        <v>3000</v>
      </c>
      <c r="K68" s="152">
        <v>3000</v>
      </c>
      <c r="L68" s="152"/>
      <c r="M68" s="152"/>
      <c r="N68" s="151"/>
      <c r="O68" s="151"/>
      <c r="P68" s="151"/>
      <c r="Q68" s="152"/>
      <c r="R68" s="152"/>
      <c r="S68" s="152"/>
      <c r="T68" s="152"/>
      <c r="U68" s="152"/>
      <c r="V68" s="152"/>
      <c r="W68" s="152"/>
    </row>
    <row r="69" ht="52.5" customHeight="1" outlineLevel="1" spans="1:23">
      <c r="A69" s="151" t="s">
        <v>395</v>
      </c>
      <c r="B69" s="151" t="s">
        <v>420</v>
      </c>
      <c r="C69" s="151" t="s">
        <v>419</v>
      </c>
      <c r="D69" s="151" t="s">
        <v>46</v>
      </c>
      <c r="E69" s="151" t="s">
        <v>180</v>
      </c>
      <c r="F69" s="151" t="s">
        <v>181</v>
      </c>
      <c r="G69" s="151" t="s">
        <v>421</v>
      </c>
      <c r="H69" s="151" t="s">
        <v>422</v>
      </c>
      <c r="I69" s="152">
        <v>14342.5</v>
      </c>
      <c r="J69" s="152">
        <v>14342.5</v>
      </c>
      <c r="K69" s="152">
        <v>14342.5</v>
      </c>
      <c r="L69" s="152"/>
      <c r="M69" s="152"/>
      <c r="N69" s="151"/>
      <c r="O69" s="151"/>
      <c r="P69" s="151"/>
      <c r="Q69" s="152"/>
      <c r="R69" s="152"/>
      <c r="S69" s="152"/>
      <c r="T69" s="152"/>
      <c r="U69" s="152"/>
      <c r="V69" s="152"/>
      <c r="W69" s="152"/>
    </row>
    <row r="70" ht="52.5" customHeight="1" spans="1:23">
      <c r="A70" s="151"/>
      <c r="B70" s="151"/>
      <c r="C70" s="151" t="s">
        <v>423</v>
      </c>
      <c r="D70" s="151"/>
      <c r="E70" s="151"/>
      <c r="F70" s="151"/>
      <c r="G70" s="151"/>
      <c r="H70" s="151"/>
      <c r="I70" s="152">
        <v>50000</v>
      </c>
      <c r="J70" s="152">
        <v>50000</v>
      </c>
      <c r="K70" s="152">
        <v>50000</v>
      </c>
      <c r="L70" s="152"/>
      <c r="M70" s="152"/>
      <c r="N70" s="151"/>
      <c r="O70" s="151"/>
      <c r="P70" s="151"/>
      <c r="Q70" s="152"/>
      <c r="R70" s="152"/>
      <c r="S70" s="152"/>
      <c r="T70" s="152"/>
      <c r="U70" s="152"/>
      <c r="V70" s="152"/>
      <c r="W70" s="152"/>
    </row>
    <row r="71" ht="52.5" customHeight="1" outlineLevel="1" spans="1:23">
      <c r="A71" s="151" t="s">
        <v>395</v>
      </c>
      <c r="B71" s="151" t="s">
        <v>424</v>
      </c>
      <c r="C71" s="151" t="s">
        <v>423</v>
      </c>
      <c r="D71" s="151" t="s">
        <v>46</v>
      </c>
      <c r="E71" s="151" t="s">
        <v>108</v>
      </c>
      <c r="F71" s="151" t="s">
        <v>109</v>
      </c>
      <c r="G71" s="151" t="s">
        <v>292</v>
      </c>
      <c r="H71" s="151" t="s">
        <v>293</v>
      </c>
      <c r="I71" s="152">
        <v>15000</v>
      </c>
      <c r="J71" s="152">
        <v>15000</v>
      </c>
      <c r="K71" s="152">
        <v>15000</v>
      </c>
      <c r="L71" s="152"/>
      <c r="M71" s="152"/>
      <c r="N71" s="151"/>
      <c r="O71" s="151"/>
      <c r="P71" s="151"/>
      <c r="Q71" s="152"/>
      <c r="R71" s="152"/>
      <c r="S71" s="152"/>
      <c r="T71" s="152"/>
      <c r="U71" s="152"/>
      <c r="V71" s="152"/>
      <c r="W71" s="152"/>
    </row>
    <row r="72" ht="52.5" customHeight="1" outlineLevel="1" spans="1:23">
      <c r="A72" s="151" t="s">
        <v>395</v>
      </c>
      <c r="B72" s="151" t="s">
        <v>424</v>
      </c>
      <c r="C72" s="151" t="s">
        <v>423</v>
      </c>
      <c r="D72" s="151" t="s">
        <v>46</v>
      </c>
      <c r="E72" s="151" t="s">
        <v>108</v>
      </c>
      <c r="F72" s="151" t="s">
        <v>109</v>
      </c>
      <c r="G72" s="151" t="s">
        <v>351</v>
      </c>
      <c r="H72" s="151" t="s">
        <v>352</v>
      </c>
      <c r="I72" s="152">
        <v>30000</v>
      </c>
      <c r="J72" s="152">
        <v>30000</v>
      </c>
      <c r="K72" s="152">
        <v>30000</v>
      </c>
      <c r="L72" s="152"/>
      <c r="M72" s="152"/>
      <c r="N72" s="151"/>
      <c r="O72" s="151"/>
      <c r="P72" s="151"/>
      <c r="Q72" s="152"/>
      <c r="R72" s="152"/>
      <c r="S72" s="152"/>
      <c r="T72" s="152"/>
      <c r="U72" s="152"/>
      <c r="V72" s="152"/>
      <c r="W72" s="152"/>
    </row>
    <row r="73" ht="52.5" customHeight="1" outlineLevel="1" spans="1:23">
      <c r="A73" s="151" t="s">
        <v>395</v>
      </c>
      <c r="B73" s="151" t="s">
        <v>424</v>
      </c>
      <c r="C73" s="151" t="s">
        <v>423</v>
      </c>
      <c r="D73" s="151" t="s">
        <v>46</v>
      </c>
      <c r="E73" s="151" t="s">
        <v>108</v>
      </c>
      <c r="F73" s="151" t="s">
        <v>109</v>
      </c>
      <c r="G73" s="151" t="s">
        <v>290</v>
      </c>
      <c r="H73" s="151" t="s">
        <v>291</v>
      </c>
      <c r="I73" s="152">
        <v>5000</v>
      </c>
      <c r="J73" s="152">
        <v>5000</v>
      </c>
      <c r="K73" s="152">
        <v>5000</v>
      </c>
      <c r="L73" s="152"/>
      <c r="M73" s="152"/>
      <c r="N73" s="151"/>
      <c r="O73" s="151"/>
      <c r="P73" s="151"/>
      <c r="Q73" s="152"/>
      <c r="R73" s="152"/>
      <c r="S73" s="152"/>
      <c r="T73" s="152"/>
      <c r="U73" s="152"/>
      <c r="V73" s="152"/>
      <c r="W73" s="152"/>
    </row>
    <row r="74" ht="52.5" customHeight="1" spans="1:23">
      <c r="A74" s="151"/>
      <c r="B74" s="151"/>
      <c r="C74" s="151" t="s">
        <v>425</v>
      </c>
      <c r="D74" s="151"/>
      <c r="E74" s="151"/>
      <c r="F74" s="151"/>
      <c r="G74" s="151"/>
      <c r="H74" s="151"/>
      <c r="I74" s="152">
        <v>5000</v>
      </c>
      <c r="J74" s="152">
        <v>5000</v>
      </c>
      <c r="K74" s="152">
        <v>5000</v>
      </c>
      <c r="L74" s="152"/>
      <c r="M74" s="152"/>
      <c r="N74" s="151"/>
      <c r="O74" s="151"/>
      <c r="P74" s="151"/>
      <c r="Q74" s="152"/>
      <c r="R74" s="152"/>
      <c r="S74" s="152"/>
      <c r="T74" s="152"/>
      <c r="U74" s="152"/>
      <c r="V74" s="152"/>
      <c r="W74" s="152"/>
    </row>
    <row r="75" ht="52.5" customHeight="1" outlineLevel="1" spans="1:23">
      <c r="A75" s="151" t="s">
        <v>395</v>
      </c>
      <c r="B75" s="151" t="s">
        <v>426</v>
      </c>
      <c r="C75" s="151" t="s">
        <v>425</v>
      </c>
      <c r="D75" s="151" t="s">
        <v>46</v>
      </c>
      <c r="E75" s="151" t="s">
        <v>103</v>
      </c>
      <c r="F75" s="151" t="s">
        <v>91</v>
      </c>
      <c r="G75" s="151" t="s">
        <v>292</v>
      </c>
      <c r="H75" s="151" t="s">
        <v>293</v>
      </c>
      <c r="I75" s="152">
        <v>5000</v>
      </c>
      <c r="J75" s="152">
        <v>5000</v>
      </c>
      <c r="K75" s="152">
        <v>5000</v>
      </c>
      <c r="L75" s="152"/>
      <c r="M75" s="152"/>
      <c r="N75" s="151"/>
      <c r="O75" s="151"/>
      <c r="P75" s="151"/>
      <c r="Q75" s="152"/>
      <c r="R75" s="152"/>
      <c r="S75" s="152"/>
      <c r="T75" s="152"/>
      <c r="U75" s="152"/>
      <c r="V75" s="152"/>
      <c r="W75" s="152"/>
    </row>
    <row r="76" ht="52.5" customHeight="1" spans="1:23">
      <c r="A76" s="151"/>
      <c r="B76" s="151"/>
      <c r="C76" s="151" t="s">
        <v>427</v>
      </c>
      <c r="D76" s="151"/>
      <c r="E76" s="151"/>
      <c r="F76" s="151"/>
      <c r="G76" s="151"/>
      <c r="H76" s="151"/>
      <c r="I76" s="152">
        <v>160000</v>
      </c>
      <c r="J76" s="152">
        <v>160000</v>
      </c>
      <c r="K76" s="152">
        <v>160000</v>
      </c>
      <c r="L76" s="152"/>
      <c r="M76" s="152"/>
      <c r="N76" s="151"/>
      <c r="O76" s="151"/>
      <c r="P76" s="151"/>
      <c r="Q76" s="152"/>
      <c r="R76" s="152"/>
      <c r="S76" s="152"/>
      <c r="T76" s="152"/>
      <c r="U76" s="152"/>
      <c r="V76" s="152"/>
      <c r="W76" s="152"/>
    </row>
    <row r="77" ht="52.5" customHeight="1" outlineLevel="1" spans="1:23">
      <c r="A77" s="151" t="s">
        <v>395</v>
      </c>
      <c r="B77" s="151" t="s">
        <v>428</v>
      </c>
      <c r="C77" s="151" t="s">
        <v>427</v>
      </c>
      <c r="D77" s="151" t="s">
        <v>46</v>
      </c>
      <c r="E77" s="151" t="s">
        <v>90</v>
      </c>
      <c r="F77" s="151" t="s">
        <v>91</v>
      </c>
      <c r="G77" s="151" t="s">
        <v>301</v>
      </c>
      <c r="H77" s="151" t="s">
        <v>302</v>
      </c>
      <c r="I77" s="152">
        <v>5000</v>
      </c>
      <c r="J77" s="152">
        <v>5000</v>
      </c>
      <c r="K77" s="152">
        <v>5000</v>
      </c>
      <c r="L77" s="152"/>
      <c r="M77" s="152"/>
      <c r="N77" s="151"/>
      <c r="O77" s="151"/>
      <c r="P77" s="151"/>
      <c r="Q77" s="152"/>
      <c r="R77" s="152"/>
      <c r="S77" s="152"/>
      <c r="T77" s="152"/>
      <c r="U77" s="152"/>
      <c r="V77" s="152"/>
      <c r="W77" s="152"/>
    </row>
    <row r="78" ht="52.5" customHeight="1" outlineLevel="1" spans="1:23">
      <c r="A78" s="151" t="s">
        <v>395</v>
      </c>
      <c r="B78" s="151" t="s">
        <v>428</v>
      </c>
      <c r="C78" s="151" t="s">
        <v>427</v>
      </c>
      <c r="D78" s="151" t="s">
        <v>46</v>
      </c>
      <c r="E78" s="151" t="s">
        <v>90</v>
      </c>
      <c r="F78" s="151" t="s">
        <v>91</v>
      </c>
      <c r="G78" s="151" t="s">
        <v>303</v>
      </c>
      <c r="H78" s="151" t="s">
        <v>304</v>
      </c>
      <c r="I78" s="152">
        <v>9000</v>
      </c>
      <c r="J78" s="152">
        <v>9000</v>
      </c>
      <c r="K78" s="152">
        <v>9000</v>
      </c>
      <c r="L78" s="152"/>
      <c r="M78" s="152"/>
      <c r="N78" s="151"/>
      <c r="O78" s="151"/>
      <c r="P78" s="151"/>
      <c r="Q78" s="152"/>
      <c r="R78" s="152"/>
      <c r="S78" s="152"/>
      <c r="T78" s="152"/>
      <c r="U78" s="152"/>
      <c r="V78" s="152"/>
      <c r="W78" s="152"/>
    </row>
    <row r="79" ht="52.5" customHeight="1" outlineLevel="1" spans="1:23">
      <c r="A79" s="151" t="s">
        <v>395</v>
      </c>
      <c r="B79" s="151" t="s">
        <v>428</v>
      </c>
      <c r="C79" s="151" t="s">
        <v>427</v>
      </c>
      <c r="D79" s="151" t="s">
        <v>46</v>
      </c>
      <c r="E79" s="151" t="s">
        <v>90</v>
      </c>
      <c r="F79" s="151" t="s">
        <v>91</v>
      </c>
      <c r="G79" s="151" t="s">
        <v>305</v>
      </c>
      <c r="H79" s="151" t="s">
        <v>306</v>
      </c>
      <c r="I79" s="152">
        <v>31000</v>
      </c>
      <c r="J79" s="152">
        <v>31000</v>
      </c>
      <c r="K79" s="152">
        <v>31000</v>
      </c>
      <c r="L79" s="152"/>
      <c r="M79" s="152"/>
      <c r="N79" s="151"/>
      <c r="O79" s="151"/>
      <c r="P79" s="151"/>
      <c r="Q79" s="152"/>
      <c r="R79" s="152"/>
      <c r="S79" s="152"/>
      <c r="T79" s="152"/>
      <c r="U79" s="152"/>
      <c r="V79" s="152"/>
      <c r="W79" s="152"/>
    </row>
    <row r="80" ht="52.5" customHeight="1" outlineLevel="1" spans="1:23">
      <c r="A80" s="151" t="s">
        <v>395</v>
      </c>
      <c r="B80" s="151" t="s">
        <v>428</v>
      </c>
      <c r="C80" s="151" t="s">
        <v>427</v>
      </c>
      <c r="D80" s="151" t="s">
        <v>46</v>
      </c>
      <c r="E80" s="151" t="s">
        <v>90</v>
      </c>
      <c r="F80" s="151" t="s">
        <v>91</v>
      </c>
      <c r="G80" s="151" t="s">
        <v>307</v>
      </c>
      <c r="H80" s="151" t="s">
        <v>308</v>
      </c>
      <c r="I80" s="152">
        <v>10000</v>
      </c>
      <c r="J80" s="152">
        <v>10000</v>
      </c>
      <c r="K80" s="152">
        <v>10000</v>
      </c>
      <c r="L80" s="152"/>
      <c r="M80" s="152"/>
      <c r="N80" s="151"/>
      <c r="O80" s="151"/>
      <c r="P80" s="151"/>
      <c r="Q80" s="152"/>
      <c r="R80" s="152"/>
      <c r="S80" s="152"/>
      <c r="T80" s="152"/>
      <c r="U80" s="152"/>
      <c r="V80" s="152"/>
      <c r="W80" s="152"/>
    </row>
    <row r="81" ht="52.5" customHeight="1" outlineLevel="1" spans="1:23">
      <c r="A81" s="151" t="s">
        <v>395</v>
      </c>
      <c r="B81" s="151" t="s">
        <v>428</v>
      </c>
      <c r="C81" s="151" t="s">
        <v>427</v>
      </c>
      <c r="D81" s="151" t="s">
        <v>46</v>
      </c>
      <c r="E81" s="151" t="s">
        <v>90</v>
      </c>
      <c r="F81" s="151" t="s">
        <v>91</v>
      </c>
      <c r="G81" s="151" t="s">
        <v>322</v>
      </c>
      <c r="H81" s="151" t="s">
        <v>323</v>
      </c>
      <c r="I81" s="152">
        <v>10000</v>
      </c>
      <c r="J81" s="152">
        <v>10000</v>
      </c>
      <c r="K81" s="152">
        <v>10000</v>
      </c>
      <c r="L81" s="152"/>
      <c r="M81" s="152"/>
      <c r="N81" s="151"/>
      <c r="O81" s="151"/>
      <c r="P81" s="151"/>
      <c r="Q81" s="152"/>
      <c r="R81" s="152"/>
      <c r="S81" s="152"/>
      <c r="T81" s="152"/>
      <c r="U81" s="152"/>
      <c r="V81" s="152"/>
      <c r="W81" s="152"/>
    </row>
    <row r="82" ht="52.5" customHeight="1" outlineLevel="1" spans="1:23">
      <c r="A82" s="151" t="s">
        <v>395</v>
      </c>
      <c r="B82" s="151" t="s">
        <v>428</v>
      </c>
      <c r="C82" s="151" t="s">
        <v>427</v>
      </c>
      <c r="D82" s="151" t="s">
        <v>46</v>
      </c>
      <c r="E82" s="151" t="s">
        <v>90</v>
      </c>
      <c r="F82" s="151" t="s">
        <v>91</v>
      </c>
      <c r="G82" s="151" t="s">
        <v>429</v>
      </c>
      <c r="H82" s="151" t="s">
        <v>430</v>
      </c>
      <c r="I82" s="152">
        <v>10000</v>
      </c>
      <c r="J82" s="152">
        <v>10000</v>
      </c>
      <c r="K82" s="152">
        <v>10000</v>
      </c>
      <c r="L82" s="152"/>
      <c r="M82" s="152"/>
      <c r="N82" s="151"/>
      <c r="O82" s="151"/>
      <c r="P82" s="151"/>
      <c r="Q82" s="152"/>
      <c r="R82" s="152"/>
      <c r="S82" s="152"/>
      <c r="T82" s="152"/>
      <c r="U82" s="152"/>
      <c r="V82" s="152"/>
      <c r="W82" s="152"/>
    </row>
    <row r="83" ht="52.5" customHeight="1" outlineLevel="1" spans="1:23">
      <c r="A83" s="151" t="s">
        <v>395</v>
      </c>
      <c r="B83" s="151" t="s">
        <v>428</v>
      </c>
      <c r="C83" s="151" t="s">
        <v>427</v>
      </c>
      <c r="D83" s="151" t="s">
        <v>46</v>
      </c>
      <c r="E83" s="151" t="s">
        <v>90</v>
      </c>
      <c r="F83" s="151" t="s">
        <v>91</v>
      </c>
      <c r="G83" s="151" t="s">
        <v>314</v>
      </c>
      <c r="H83" s="151" t="s">
        <v>315</v>
      </c>
      <c r="I83" s="152">
        <v>10000</v>
      </c>
      <c r="J83" s="152">
        <v>10000</v>
      </c>
      <c r="K83" s="152">
        <v>10000</v>
      </c>
      <c r="L83" s="152"/>
      <c r="M83" s="152"/>
      <c r="N83" s="151"/>
      <c r="O83" s="151"/>
      <c r="P83" s="151"/>
      <c r="Q83" s="152"/>
      <c r="R83" s="152"/>
      <c r="S83" s="152"/>
      <c r="T83" s="152"/>
      <c r="U83" s="152"/>
      <c r="V83" s="152"/>
      <c r="W83" s="152"/>
    </row>
    <row r="84" ht="52.5" customHeight="1" outlineLevel="1" spans="1:23">
      <c r="A84" s="151" t="s">
        <v>395</v>
      </c>
      <c r="B84" s="151" t="s">
        <v>428</v>
      </c>
      <c r="C84" s="151" t="s">
        <v>427</v>
      </c>
      <c r="D84" s="151" t="s">
        <v>46</v>
      </c>
      <c r="E84" s="151" t="s">
        <v>90</v>
      </c>
      <c r="F84" s="151" t="s">
        <v>91</v>
      </c>
      <c r="G84" s="151" t="s">
        <v>290</v>
      </c>
      <c r="H84" s="151" t="s">
        <v>291</v>
      </c>
      <c r="I84" s="152">
        <v>10000</v>
      </c>
      <c r="J84" s="152">
        <v>10000</v>
      </c>
      <c r="K84" s="152">
        <v>10000</v>
      </c>
      <c r="L84" s="152"/>
      <c r="M84" s="152"/>
      <c r="N84" s="151"/>
      <c r="O84" s="151"/>
      <c r="P84" s="151"/>
      <c r="Q84" s="152"/>
      <c r="R84" s="152"/>
      <c r="S84" s="152"/>
      <c r="T84" s="152"/>
      <c r="U84" s="152"/>
      <c r="V84" s="152"/>
      <c r="W84" s="152"/>
    </row>
    <row r="85" ht="52.5" customHeight="1" outlineLevel="1" spans="1:23">
      <c r="A85" s="151" t="s">
        <v>395</v>
      </c>
      <c r="B85" s="151" t="s">
        <v>428</v>
      </c>
      <c r="C85" s="151" t="s">
        <v>427</v>
      </c>
      <c r="D85" s="151" t="s">
        <v>46</v>
      </c>
      <c r="E85" s="151" t="s">
        <v>90</v>
      </c>
      <c r="F85" s="151" t="s">
        <v>91</v>
      </c>
      <c r="G85" s="151" t="s">
        <v>339</v>
      </c>
      <c r="H85" s="151" t="s">
        <v>340</v>
      </c>
      <c r="I85" s="152">
        <v>5000</v>
      </c>
      <c r="J85" s="152">
        <v>5000</v>
      </c>
      <c r="K85" s="152">
        <v>5000</v>
      </c>
      <c r="L85" s="152"/>
      <c r="M85" s="152"/>
      <c r="N85" s="151"/>
      <c r="O85" s="151"/>
      <c r="P85" s="151"/>
      <c r="Q85" s="152"/>
      <c r="R85" s="152"/>
      <c r="S85" s="152"/>
      <c r="T85" s="152"/>
      <c r="U85" s="152"/>
      <c r="V85" s="152"/>
      <c r="W85" s="152"/>
    </row>
    <row r="86" ht="52.5" customHeight="1" outlineLevel="1" spans="1:23">
      <c r="A86" s="151" t="s">
        <v>395</v>
      </c>
      <c r="B86" s="151" t="s">
        <v>428</v>
      </c>
      <c r="C86" s="151" t="s">
        <v>427</v>
      </c>
      <c r="D86" s="151" t="s">
        <v>46</v>
      </c>
      <c r="E86" s="151" t="s">
        <v>96</v>
      </c>
      <c r="F86" s="151" t="s">
        <v>91</v>
      </c>
      <c r="G86" s="151" t="s">
        <v>292</v>
      </c>
      <c r="H86" s="151" t="s">
        <v>293</v>
      </c>
      <c r="I86" s="152">
        <v>5000</v>
      </c>
      <c r="J86" s="152">
        <v>5000</v>
      </c>
      <c r="K86" s="152">
        <v>5000</v>
      </c>
      <c r="L86" s="152"/>
      <c r="M86" s="152"/>
      <c r="N86" s="151"/>
      <c r="O86" s="151"/>
      <c r="P86" s="151"/>
      <c r="Q86" s="152"/>
      <c r="R86" s="152"/>
      <c r="S86" s="152"/>
      <c r="T86" s="152"/>
      <c r="U86" s="152"/>
      <c r="V86" s="152"/>
      <c r="W86" s="152"/>
    </row>
    <row r="87" ht="52.5" customHeight="1" outlineLevel="1" spans="1:23">
      <c r="A87" s="151" t="s">
        <v>395</v>
      </c>
      <c r="B87" s="151" t="s">
        <v>428</v>
      </c>
      <c r="C87" s="151" t="s">
        <v>427</v>
      </c>
      <c r="D87" s="151" t="s">
        <v>46</v>
      </c>
      <c r="E87" s="151" t="s">
        <v>96</v>
      </c>
      <c r="F87" s="151" t="s">
        <v>91</v>
      </c>
      <c r="G87" s="151" t="s">
        <v>307</v>
      </c>
      <c r="H87" s="151" t="s">
        <v>308</v>
      </c>
      <c r="I87" s="152">
        <v>5000</v>
      </c>
      <c r="J87" s="152">
        <v>5000</v>
      </c>
      <c r="K87" s="152">
        <v>5000</v>
      </c>
      <c r="L87" s="152"/>
      <c r="M87" s="152"/>
      <c r="N87" s="151"/>
      <c r="O87" s="151"/>
      <c r="P87" s="151"/>
      <c r="Q87" s="152"/>
      <c r="R87" s="152"/>
      <c r="S87" s="152"/>
      <c r="T87" s="152"/>
      <c r="U87" s="152"/>
      <c r="V87" s="152"/>
      <c r="W87" s="152"/>
    </row>
    <row r="88" ht="52.5" customHeight="1" outlineLevel="1" spans="1:23">
      <c r="A88" s="151" t="s">
        <v>395</v>
      </c>
      <c r="B88" s="151" t="s">
        <v>428</v>
      </c>
      <c r="C88" s="151" t="s">
        <v>427</v>
      </c>
      <c r="D88" s="151" t="s">
        <v>46</v>
      </c>
      <c r="E88" s="151" t="s">
        <v>160</v>
      </c>
      <c r="F88" s="151" t="s">
        <v>161</v>
      </c>
      <c r="G88" s="151" t="s">
        <v>292</v>
      </c>
      <c r="H88" s="151" t="s">
        <v>293</v>
      </c>
      <c r="I88" s="152">
        <v>7000</v>
      </c>
      <c r="J88" s="152">
        <v>7000</v>
      </c>
      <c r="K88" s="152">
        <v>7000</v>
      </c>
      <c r="L88" s="152"/>
      <c r="M88" s="152"/>
      <c r="N88" s="151"/>
      <c r="O88" s="151"/>
      <c r="P88" s="151"/>
      <c r="Q88" s="152"/>
      <c r="R88" s="152"/>
      <c r="S88" s="152"/>
      <c r="T88" s="152"/>
      <c r="U88" s="152"/>
      <c r="V88" s="152"/>
      <c r="W88" s="152"/>
    </row>
    <row r="89" ht="52.5" customHeight="1" outlineLevel="1" spans="1:23">
      <c r="A89" s="151" t="s">
        <v>395</v>
      </c>
      <c r="B89" s="151" t="s">
        <v>428</v>
      </c>
      <c r="C89" s="151" t="s">
        <v>427</v>
      </c>
      <c r="D89" s="151" t="s">
        <v>46</v>
      </c>
      <c r="E89" s="151" t="s">
        <v>160</v>
      </c>
      <c r="F89" s="151" t="s">
        <v>161</v>
      </c>
      <c r="G89" s="151" t="s">
        <v>351</v>
      </c>
      <c r="H89" s="151" t="s">
        <v>352</v>
      </c>
      <c r="I89" s="152">
        <v>3000</v>
      </c>
      <c r="J89" s="152">
        <v>3000</v>
      </c>
      <c r="K89" s="152">
        <v>3000</v>
      </c>
      <c r="L89" s="152"/>
      <c r="M89" s="152"/>
      <c r="N89" s="151"/>
      <c r="O89" s="151"/>
      <c r="P89" s="151"/>
      <c r="Q89" s="152"/>
      <c r="R89" s="152"/>
      <c r="S89" s="152"/>
      <c r="T89" s="152"/>
      <c r="U89" s="152"/>
      <c r="V89" s="152"/>
      <c r="W89" s="152"/>
    </row>
    <row r="90" ht="52.5" customHeight="1" outlineLevel="1" spans="1:23">
      <c r="A90" s="151" t="s">
        <v>395</v>
      </c>
      <c r="B90" s="151" t="s">
        <v>428</v>
      </c>
      <c r="C90" s="151" t="s">
        <v>427</v>
      </c>
      <c r="D90" s="151" t="s">
        <v>46</v>
      </c>
      <c r="E90" s="151" t="s">
        <v>182</v>
      </c>
      <c r="F90" s="151" t="s">
        <v>183</v>
      </c>
      <c r="G90" s="151" t="s">
        <v>292</v>
      </c>
      <c r="H90" s="151" t="s">
        <v>293</v>
      </c>
      <c r="I90" s="152">
        <v>5000</v>
      </c>
      <c r="J90" s="152">
        <v>5000</v>
      </c>
      <c r="K90" s="152">
        <v>5000</v>
      </c>
      <c r="L90" s="152"/>
      <c r="M90" s="152"/>
      <c r="N90" s="151"/>
      <c r="O90" s="151"/>
      <c r="P90" s="151"/>
      <c r="Q90" s="152"/>
      <c r="R90" s="152"/>
      <c r="S90" s="152"/>
      <c r="T90" s="152"/>
      <c r="U90" s="152"/>
      <c r="V90" s="152"/>
      <c r="W90" s="152"/>
    </row>
    <row r="91" ht="52.5" customHeight="1" outlineLevel="1" spans="1:23">
      <c r="A91" s="151" t="s">
        <v>395</v>
      </c>
      <c r="B91" s="151" t="s">
        <v>428</v>
      </c>
      <c r="C91" s="151" t="s">
        <v>427</v>
      </c>
      <c r="D91" s="151" t="s">
        <v>46</v>
      </c>
      <c r="E91" s="151" t="s">
        <v>182</v>
      </c>
      <c r="F91" s="151" t="s">
        <v>183</v>
      </c>
      <c r="G91" s="151" t="s">
        <v>318</v>
      </c>
      <c r="H91" s="151" t="s">
        <v>319</v>
      </c>
      <c r="I91" s="152">
        <v>2000</v>
      </c>
      <c r="J91" s="152">
        <v>2000</v>
      </c>
      <c r="K91" s="152">
        <v>2000</v>
      </c>
      <c r="L91" s="152"/>
      <c r="M91" s="152"/>
      <c r="N91" s="151"/>
      <c r="O91" s="151"/>
      <c r="P91" s="151"/>
      <c r="Q91" s="152"/>
      <c r="R91" s="152"/>
      <c r="S91" s="152"/>
      <c r="T91" s="152"/>
      <c r="U91" s="152"/>
      <c r="V91" s="152"/>
      <c r="W91" s="152"/>
    </row>
    <row r="92" ht="52.5" customHeight="1" outlineLevel="1" spans="1:23">
      <c r="A92" s="151" t="s">
        <v>395</v>
      </c>
      <c r="B92" s="151" t="s">
        <v>428</v>
      </c>
      <c r="C92" s="151" t="s">
        <v>427</v>
      </c>
      <c r="D92" s="151" t="s">
        <v>46</v>
      </c>
      <c r="E92" s="151" t="s">
        <v>182</v>
      </c>
      <c r="F92" s="151" t="s">
        <v>183</v>
      </c>
      <c r="G92" s="151" t="s">
        <v>316</v>
      </c>
      <c r="H92" s="151" t="s">
        <v>317</v>
      </c>
      <c r="I92" s="152">
        <v>5000</v>
      </c>
      <c r="J92" s="152">
        <v>5000</v>
      </c>
      <c r="K92" s="152">
        <v>5000</v>
      </c>
      <c r="L92" s="152"/>
      <c r="M92" s="152"/>
      <c r="N92" s="151"/>
      <c r="O92" s="151"/>
      <c r="P92" s="151"/>
      <c r="Q92" s="152"/>
      <c r="R92" s="152"/>
      <c r="S92" s="152"/>
      <c r="T92" s="152"/>
      <c r="U92" s="152"/>
      <c r="V92" s="152"/>
      <c r="W92" s="152"/>
    </row>
    <row r="93" ht="52.5" customHeight="1" outlineLevel="1" spans="1:23">
      <c r="A93" s="151" t="s">
        <v>395</v>
      </c>
      <c r="B93" s="151" t="s">
        <v>428</v>
      </c>
      <c r="C93" s="151" t="s">
        <v>427</v>
      </c>
      <c r="D93" s="151" t="s">
        <v>46</v>
      </c>
      <c r="E93" s="151" t="s">
        <v>182</v>
      </c>
      <c r="F93" s="151" t="s">
        <v>183</v>
      </c>
      <c r="G93" s="151" t="s">
        <v>316</v>
      </c>
      <c r="H93" s="151" t="s">
        <v>317</v>
      </c>
      <c r="I93" s="152">
        <v>8000</v>
      </c>
      <c r="J93" s="152">
        <v>8000</v>
      </c>
      <c r="K93" s="152">
        <v>8000</v>
      </c>
      <c r="L93" s="152"/>
      <c r="M93" s="152"/>
      <c r="N93" s="151"/>
      <c r="O93" s="151"/>
      <c r="P93" s="151"/>
      <c r="Q93" s="152"/>
      <c r="R93" s="152"/>
      <c r="S93" s="152"/>
      <c r="T93" s="152"/>
      <c r="U93" s="152"/>
      <c r="V93" s="152"/>
      <c r="W93" s="152"/>
    </row>
    <row r="94" ht="52.5" customHeight="1" outlineLevel="1" spans="1:23">
      <c r="A94" s="151" t="s">
        <v>395</v>
      </c>
      <c r="B94" s="151" t="s">
        <v>428</v>
      </c>
      <c r="C94" s="151" t="s">
        <v>427</v>
      </c>
      <c r="D94" s="151" t="s">
        <v>46</v>
      </c>
      <c r="E94" s="151" t="s">
        <v>186</v>
      </c>
      <c r="F94" s="151" t="s">
        <v>187</v>
      </c>
      <c r="G94" s="151" t="s">
        <v>292</v>
      </c>
      <c r="H94" s="151" t="s">
        <v>293</v>
      </c>
      <c r="I94" s="152">
        <v>12000</v>
      </c>
      <c r="J94" s="152">
        <v>12000</v>
      </c>
      <c r="K94" s="152">
        <v>12000</v>
      </c>
      <c r="L94" s="152"/>
      <c r="M94" s="152"/>
      <c r="N94" s="151"/>
      <c r="O94" s="151"/>
      <c r="P94" s="151"/>
      <c r="Q94" s="152"/>
      <c r="R94" s="152"/>
      <c r="S94" s="152"/>
      <c r="T94" s="152"/>
      <c r="U94" s="152"/>
      <c r="V94" s="152"/>
      <c r="W94" s="152"/>
    </row>
    <row r="95" ht="52.5" customHeight="1" outlineLevel="1" spans="1:23">
      <c r="A95" s="151" t="s">
        <v>395</v>
      </c>
      <c r="B95" s="151" t="s">
        <v>428</v>
      </c>
      <c r="C95" s="151" t="s">
        <v>427</v>
      </c>
      <c r="D95" s="151" t="s">
        <v>46</v>
      </c>
      <c r="E95" s="151" t="s">
        <v>186</v>
      </c>
      <c r="F95" s="151" t="s">
        <v>187</v>
      </c>
      <c r="G95" s="151" t="s">
        <v>318</v>
      </c>
      <c r="H95" s="151" t="s">
        <v>319</v>
      </c>
      <c r="I95" s="152">
        <v>2000</v>
      </c>
      <c r="J95" s="152">
        <v>2000</v>
      </c>
      <c r="K95" s="152">
        <v>2000</v>
      </c>
      <c r="L95" s="152"/>
      <c r="M95" s="152"/>
      <c r="N95" s="151"/>
      <c r="O95" s="151"/>
      <c r="P95" s="151"/>
      <c r="Q95" s="152"/>
      <c r="R95" s="152"/>
      <c r="S95" s="152"/>
      <c r="T95" s="152"/>
      <c r="U95" s="152"/>
      <c r="V95" s="152"/>
      <c r="W95" s="152"/>
    </row>
    <row r="96" ht="52.5" customHeight="1" outlineLevel="1" spans="1:23">
      <c r="A96" s="151" t="s">
        <v>395</v>
      </c>
      <c r="B96" s="151" t="s">
        <v>428</v>
      </c>
      <c r="C96" s="151" t="s">
        <v>427</v>
      </c>
      <c r="D96" s="151" t="s">
        <v>46</v>
      </c>
      <c r="E96" s="151" t="s">
        <v>186</v>
      </c>
      <c r="F96" s="151" t="s">
        <v>187</v>
      </c>
      <c r="G96" s="151" t="s">
        <v>322</v>
      </c>
      <c r="H96" s="151" t="s">
        <v>323</v>
      </c>
      <c r="I96" s="152">
        <v>6000</v>
      </c>
      <c r="J96" s="152">
        <v>6000</v>
      </c>
      <c r="K96" s="152">
        <v>6000</v>
      </c>
      <c r="L96" s="152"/>
      <c r="M96" s="152"/>
      <c r="N96" s="151"/>
      <c r="O96" s="151"/>
      <c r="P96" s="151"/>
      <c r="Q96" s="152"/>
      <c r="R96" s="152"/>
      <c r="S96" s="152"/>
      <c r="T96" s="152"/>
      <c r="U96" s="152"/>
      <c r="V96" s="152"/>
      <c r="W96" s="152"/>
    </row>
    <row r="97" ht="52.5" customHeight="1" spans="1:23">
      <c r="A97" s="151"/>
      <c r="B97" s="151"/>
      <c r="C97" s="151" t="s">
        <v>431</v>
      </c>
      <c r="D97" s="151"/>
      <c r="E97" s="151"/>
      <c r="F97" s="151"/>
      <c r="G97" s="151"/>
      <c r="H97" s="151"/>
      <c r="I97" s="152">
        <v>579500</v>
      </c>
      <c r="J97" s="152">
        <v>579500</v>
      </c>
      <c r="K97" s="152">
        <v>579500</v>
      </c>
      <c r="L97" s="152"/>
      <c r="M97" s="152"/>
      <c r="N97" s="151"/>
      <c r="O97" s="151"/>
      <c r="P97" s="151"/>
      <c r="Q97" s="152"/>
      <c r="R97" s="152"/>
      <c r="S97" s="152"/>
      <c r="T97" s="152"/>
      <c r="U97" s="152"/>
      <c r="V97" s="152"/>
      <c r="W97" s="152"/>
    </row>
    <row r="98" ht="52.5" customHeight="1" outlineLevel="1" spans="1:23">
      <c r="A98" s="151" t="s">
        <v>395</v>
      </c>
      <c r="B98" s="151" t="s">
        <v>432</v>
      </c>
      <c r="C98" s="151" t="s">
        <v>431</v>
      </c>
      <c r="D98" s="151" t="s">
        <v>46</v>
      </c>
      <c r="E98" s="151" t="s">
        <v>108</v>
      </c>
      <c r="F98" s="151" t="s">
        <v>109</v>
      </c>
      <c r="G98" s="151" t="s">
        <v>292</v>
      </c>
      <c r="H98" s="151" t="s">
        <v>293</v>
      </c>
      <c r="I98" s="152">
        <v>130000</v>
      </c>
      <c r="J98" s="152">
        <v>130000</v>
      </c>
      <c r="K98" s="152">
        <v>130000</v>
      </c>
      <c r="L98" s="152"/>
      <c r="M98" s="152"/>
      <c r="N98" s="151"/>
      <c r="O98" s="151"/>
      <c r="P98" s="151"/>
      <c r="Q98" s="152"/>
      <c r="R98" s="152"/>
      <c r="S98" s="152"/>
      <c r="T98" s="152"/>
      <c r="U98" s="152"/>
      <c r="V98" s="152"/>
      <c r="W98" s="152"/>
    </row>
    <row r="99" ht="52.5" customHeight="1" outlineLevel="1" spans="1:23">
      <c r="A99" s="151" t="s">
        <v>395</v>
      </c>
      <c r="B99" s="151" t="s">
        <v>432</v>
      </c>
      <c r="C99" s="151" t="s">
        <v>431</v>
      </c>
      <c r="D99" s="151" t="s">
        <v>46</v>
      </c>
      <c r="E99" s="151" t="s">
        <v>108</v>
      </c>
      <c r="F99" s="151" t="s">
        <v>109</v>
      </c>
      <c r="G99" s="151" t="s">
        <v>292</v>
      </c>
      <c r="H99" s="151" t="s">
        <v>293</v>
      </c>
      <c r="I99" s="152">
        <v>113000</v>
      </c>
      <c r="J99" s="152">
        <v>113000</v>
      </c>
      <c r="K99" s="152">
        <v>113000</v>
      </c>
      <c r="L99" s="152"/>
      <c r="M99" s="152"/>
      <c r="N99" s="151"/>
      <c r="O99" s="151"/>
      <c r="P99" s="151"/>
      <c r="Q99" s="152"/>
      <c r="R99" s="152"/>
      <c r="S99" s="152"/>
      <c r="T99" s="152"/>
      <c r="U99" s="152"/>
      <c r="V99" s="152"/>
      <c r="W99" s="152"/>
    </row>
    <row r="100" ht="52.5" customHeight="1" outlineLevel="1" spans="1:23">
      <c r="A100" s="151" t="s">
        <v>395</v>
      </c>
      <c r="B100" s="151" t="s">
        <v>432</v>
      </c>
      <c r="C100" s="151" t="s">
        <v>431</v>
      </c>
      <c r="D100" s="151" t="s">
        <v>46</v>
      </c>
      <c r="E100" s="151" t="s">
        <v>108</v>
      </c>
      <c r="F100" s="151" t="s">
        <v>109</v>
      </c>
      <c r="G100" s="151" t="s">
        <v>292</v>
      </c>
      <c r="H100" s="151" t="s">
        <v>293</v>
      </c>
      <c r="I100" s="152">
        <v>39500</v>
      </c>
      <c r="J100" s="152">
        <v>39500</v>
      </c>
      <c r="K100" s="152">
        <v>39500</v>
      </c>
      <c r="L100" s="152"/>
      <c r="M100" s="152"/>
      <c r="N100" s="151"/>
      <c r="O100" s="151"/>
      <c r="P100" s="151"/>
      <c r="Q100" s="152"/>
      <c r="R100" s="152"/>
      <c r="S100" s="152"/>
      <c r="T100" s="152"/>
      <c r="U100" s="152"/>
      <c r="V100" s="152"/>
      <c r="W100" s="152"/>
    </row>
    <row r="101" ht="52.5" customHeight="1" outlineLevel="1" spans="1:23">
      <c r="A101" s="151" t="s">
        <v>395</v>
      </c>
      <c r="B101" s="151" t="s">
        <v>432</v>
      </c>
      <c r="C101" s="151" t="s">
        <v>431</v>
      </c>
      <c r="D101" s="151" t="s">
        <v>46</v>
      </c>
      <c r="E101" s="151" t="s">
        <v>108</v>
      </c>
      <c r="F101" s="151" t="s">
        <v>109</v>
      </c>
      <c r="G101" s="151" t="s">
        <v>320</v>
      </c>
      <c r="H101" s="151" t="s">
        <v>321</v>
      </c>
      <c r="I101" s="152">
        <v>2000</v>
      </c>
      <c r="J101" s="152">
        <v>2000</v>
      </c>
      <c r="K101" s="152">
        <v>2000</v>
      </c>
      <c r="L101" s="152"/>
      <c r="M101" s="152"/>
      <c r="N101" s="151"/>
      <c r="O101" s="151"/>
      <c r="P101" s="151"/>
      <c r="Q101" s="152"/>
      <c r="R101" s="152"/>
      <c r="S101" s="152"/>
      <c r="T101" s="152"/>
      <c r="U101" s="152"/>
      <c r="V101" s="152"/>
      <c r="W101" s="152"/>
    </row>
    <row r="102" ht="52.5" customHeight="1" outlineLevel="1" spans="1:23">
      <c r="A102" s="151" t="s">
        <v>395</v>
      </c>
      <c r="B102" s="151" t="s">
        <v>432</v>
      </c>
      <c r="C102" s="151" t="s">
        <v>431</v>
      </c>
      <c r="D102" s="151" t="s">
        <v>46</v>
      </c>
      <c r="E102" s="151" t="s">
        <v>108</v>
      </c>
      <c r="F102" s="151" t="s">
        <v>109</v>
      </c>
      <c r="G102" s="151" t="s">
        <v>301</v>
      </c>
      <c r="H102" s="151" t="s">
        <v>302</v>
      </c>
      <c r="I102" s="152">
        <v>4000</v>
      </c>
      <c r="J102" s="152">
        <v>4000</v>
      </c>
      <c r="K102" s="152">
        <v>4000</v>
      </c>
      <c r="L102" s="152"/>
      <c r="M102" s="152"/>
      <c r="N102" s="151"/>
      <c r="O102" s="151"/>
      <c r="P102" s="151"/>
      <c r="Q102" s="152"/>
      <c r="R102" s="152"/>
      <c r="S102" s="152"/>
      <c r="T102" s="152"/>
      <c r="U102" s="152"/>
      <c r="V102" s="152"/>
      <c r="W102" s="152"/>
    </row>
    <row r="103" ht="52.5" customHeight="1" outlineLevel="1" spans="1:23">
      <c r="A103" s="151" t="s">
        <v>395</v>
      </c>
      <c r="B103" s="151" t="s">
        <v>432</v>
      </c>
      <c r="C103" s="151" t="s">
        <v>431</v>
      </c>
      <c r="D103" s="151" t="s">
        <v>46</v>
      </c>
      <c r="E103" s="151" t="s">
        <v>108</v>
      </c>
      <c r="F103" s="151" t="s">
        <v>109</v>
      </c>
      <c r="G103" s="151" t="s">
        <v>318</v>
      </c>
      <c r="H103" s="151" t="s">
        <v>319</v>
      </c>
      <c r="I103" s="152">
        <v>20000</v>
      </c>
      <c r="J103" s="152">
        <v>20000</v>
      </c>
      <c r="K103" s="152">
        <v>20000</v>
      </c>
      <c r="L103" s="152"/>
      <c r="M103" s="152"/>
      <c r="N103" s="151"/>
      <c r="O103" s="151"/>
      <c r="P103" s="151"/>
      <c r="Q103" s="152"/>
      <c r="R103" s="152"/>
      <c r="S103" s="152"/>
      <c r="T103" s="152"/>
      <c r="U103" s="152"/>
      <c r="V103" s="152"/>
      <c r="W103" s="152"/>
    </row>
    <row r="104" ht="52.5" customHeight="1" outlineLevel="1" spans="1:23">
      <c r="A104" s="151" t="s">
        <v>395</v>
      </c>
      <c r="B104" s="151" t="s">
        <v>432</v>
      </c>
      <c r="C104" s="151" t="s">
        <v>431</v>
      </c>
      <c r="D104" s="151" t="s">
        <v>46</v>
      </c>
      <c r="E104" s="151" t="s">
        <v>108</v>
      </c>
      <c r="F104" s="151" t="s">
        <v>109</v>
      </c>
      <c r="G104" s="151" t="s">
        <v>318</v>
      </c>
      <c r="H104" s="151" t="s">
        <v>319</v>
      </c>
      <c r="I104" s="152">
        <v>18000</v>
      </c>
      <c r="J104" s="152">
        <v>18000</v>
      </c>
      <c r="K104" s="152">
        <v>18000</v>
      </c>
      <c r="L104" s="152"/>
      <c r="M104" s="152"/>
      <c r="N104" s="151"/>
      <c r="O104" s="151"/>
      <c r="P104" s="151"/>
      <c r="Q104" s="152"/>
      <c r="R104" s="152"/>
      <c r="S104" s="152"/>
      <c r="T104" s="152"/>
      <c r="U104" s="152"/>
      <c r="V104" s="152"/>
      <c r="W104" s="152"/>
    </row>
    <row r="105" ht="52.5" customHeight="1" outlineLevel="1" spans="1:23">
      <c r="A105" s="151" t="s">
        <v>395</v>
      </c>
      <c r="B105" s="151" t="s">
        <v>432</v>
      </c>
      <c r="C105" s="151" t="s">
        <v>431</v>
      </c>
      <c r="D105" s="151" t="s">
        <v>46</v>
      </c>
      <c r="E105" s="151" t="s">
        <v>108</v>
      </c>
      <c r="F105" s="151" t="s">
        <v>109</v>
      </c>
      <c r="G105" s="151" t="s">
        <v>318</v>
      </c>
      <c r="H105" s="151" t="s">
        <v>319</v>
      </c>
      <c r="I105" s="152">
        <v>20000</v>
      </c>
      <c r="J105" s="152">
        <v>20000</v>
      </c>
      <c r="K105" s="152">
        <v>20000</v>
      </c>
      <c r="L105" s="152"/>
      <c r="M105" s="152"/>
      <c r="N105" s="151"/>
      <c r="O105" s="151"/>
      <c r="P105" s="151"/>
      <c r="Q105" s="152"/>
      <c r="R105" s="152"/>
      <c r="S105" s="152"/>
      <c r="T105" s="152"/>
      <c r="U105" s="152"/>
      <c r="V105" s="152"/>
      <c r="W105" s="152"/>
    </row>
    <row r="106" ht="52.5" customHeight="1" outlineLevel="1" spans="1:23">
      <c r="A106" s="151" t="s">
        <v>395</v>
      </c>
      <c r="B106" s="151" t="s">
        <v>432</v>
      </c>
      <c r="C106" s="151" t="s">
        <v>431</v>
      </c>
      <c r="D106" s="151" t="s">
        <v>46</v>
      </c>
      <c r="E106" s="151" t="s">
        <v>108</v>
      </c>
      <c r="F106" s="151" t="s">
        <v>109</v>
      </c>
      <c r="G106" s="151" t="s">
        <v>351</v>
      </c>
      <c r="H106" s="151" t="s">
        <v>352</v>
      </c>
      <c r="I106" s="152">
        <v>14000</v>
      </c>
      <c r="J106" s="152">
        <v>14000</v>
      </c>
      <c r="K106" s="152">
        <v>14000</v>
      </c>
      <c r="L106" s="152"/>
      <c r="M106" s="152"/>
      <c r="N106" s="151"/>
      <c r="O106" s="151"/>
      <c r="P106" s="151"/>
      <c r="Q106" s="152"/>
      <c r="R106" s="152"/>
      <c r="S106" s="152"/>
      <c r="T106" s="152"/>
      <c r="U106" s="152"/>
      <c r="V106" s="152"/>
      <c r="W106" s="152"/>
    </row>
    <row r="107" ht="52.5" customHeight="1" outlineLevel="1" spans="1:23">
      <c r="A107" s="151" t="s">
        <v>395</v>
      </c>
      <c r="B107" s="151" t="s">
        <v>432</v>
      </c>
      <c r="C107" s="151" t="s">
        <v>431</v>
      </c>
      <c r="D107" s="151" t="s">
        <v>46</v>
      </c>
      <c r="E107" s="151" t="s">
        <v>108</v>
      </c>
      <c r="F107" s="151" t="s">
        <v>109</v>
      </c>
      <c r="G107" s="151" t="s">
        <v>351</v>
      </c>
      <c r="H107" s="151" t="s">
        <v>352</v>
      </c>
      <c r="I107" s="152">
        <v>20000</v>
      </c>
      <c r="J107" s="152">
        <v>20000</v>
      </c>
      <c r="K107" s="152">
        <v>20000</v>
      </c>
      <c r="L107" s="152"/>
      <c r="M107" s="152"/>
      <c r="N107" s="151"/>
      <c r="O107" s="151"/>
      <c r="P107" s="151"/>
      <c r="Q107" s="152"/>
      <c r="R107" s="152"/>
      <c r="S107" s="152"/>
      <c r="T107" s="152"/>
      <c r="U107" s="152"/>
      <c r="V107" s="152"/>
      <c r="W107" s="152"/>
    </row>
    <row r="108" ht="52.5" customHeight="1" outlineLevel="1" spans="1:23">
      <c r="A108" s="151" t="s">
        <v>395</v>
      </c>
      <c r="B108" s="151" t="s">
        <v>432</v>
      </c>
      <c r="C108" s="151" t="s">
        <v>431</v>
      </c>
      <c r="D108" s="151" t="s">
        <v>46</v>
      </c>
      <c r="E108" s="151" t="s">
        <v>108</v>
      </c>
      <c r="F108" s="151" t="s">
        <v>109</v>
      </c>
      <c r="G108" s="151" t="s">
        <v>351</v>
      </c>
      <c r="H108" s="151" t="s">
        <v>352</v>
      </c>
      <c r="I108" s="152">
        <v>30000</v>
      </c>
      <c r="J108" s="152">
        <v>30000</v>
      </c>
      <c r="K108" s="152">
        <v>30000</v>
      </c>
      <c r="L108" s="152"/>
      <c r="M108" s="152"/>
      <c r="N108" s="151"/>
      <c r="O108" s="151"/>
      <c r="P108" s="151"/>
      <c r="Q108" s="152"/>
      <c r="R108" s="152"/>
      <c r="S108" s="152"/>
      <c r="T108" s="152"/>
      <c r="U108" s="152"/>
      <c r="V108" s="152"/>
      <c r="W108" s="152"/>
    </row>
    <row r="109" ht="52.5" customHeight="1" outlineLevel="1" spans="1:23">
      <c r="A109" s="151" t="s">
        <v>395</v>
      </c>
      <c r="B109" s="151" t="s">
        <v>432</v>
      </c>
      <c r="C109" s="151" t="s">
        <v>431</v>
      </c>
      <c r="D109" s="151" t="s">
        <v>46</v>
      </c>
      <c r="E109" s="151" t="s">
        <v>108</v>
      </c>
      <c r="F109" s="151" t="s">
        <v>109</v>
      </c>
      <c r="G109" s="151" t="s">
        <v>322</v>
      </c>
      <c r="H109" s="151" t="s">
        <v>323</v>
      </c>
      <c r="I109" s="152">
        <v>80000</v>
      </c>
      <c r="J109" s="152">
        <v>80000</v>
      </c>
      <c r="K109" s="152">
        <v>80000</v>
      </c>
      <c r="L109" s="152"/>
      <c r="M109" s="152"/>
      <c r="N109" s="151"/>
      <c r="O109" s="151"/>
      <c r="P109" s="151"/>
      <c r="Q109" s="152"/>
      <c r="R109" s="152"/>
      <c r="S109" s="152"/>
      <c r="T109" s="152"/>
      <c r="U109" s="152"/>
      <c r="V109" s="152"/>
      <c r="W109" s="152"/>
    </row>
    <row r="110" ht="52.5" customHeight="1" outlineLevel="1" spans="1:23">
      <c r="A110" s="151" t="s">
        <v>395</v>
      </c>
      <c r="B110" s="151" t="s">
        <v>432</v>
      </c>
      <c r="C110" s="151" t="s">
        <v>431</v>
      </c>
      <c r="D110" s="151" t="s">
        <v>46</v>
      </c>
      <c r="E110" s="151" t="s">
        <v>108</v>
      </c>
      <c r="F110" s="151" t="s">
        <v>109</v>
      </c>
      <c r="G110" s="151" t="s">
        <v>290</v>
      </c>
      <c r="H110" s="151" t="s">
        <v>291</v>
      </c>
      <c r="I110" s="152">
        <v>20000</v>
      </c>
      <c r="J110" s="152">
        <v>20000</v>
      </c>
      <c r="K110" s="152">
        <v>20000</v>
      </c>
      <c r="L110" s="152"/>
      <c r="M110" s="152"/>
      <c r="N110" s="151"/>
      <c r="O110" s="151"/>
      <c r="P110" s="151"/>
      <c r="Q110" s="152"/>
      <c r="R110" s="152"/>
      <c r="S110" s="152"/>
      <c r="T110" s="152"/>
      <c r="U110" s="152"/>
      <c r="V110" s="152"/>
      <c r="W110" s="152"/>
    </row>
    <row r="111" ht="52.5" customHeight="1" outlineLevel="1" spans="1:23">
      <c r="A111" s="151" t="s">
        <v>395</v>
      </c>
      <c r="B111" s="151" t="s">
        <v>432</v>
      </c>
      <c r="C111" s="151" t="s">
        <v>431</v>
      </c>
      <c r="D111" s="151" t="s">
        <v>46</v>
      </c>
      <c r="E111" s="151" t="s">
        <v>108</v>
      </c>
      <c r="F111" s="151" t="s">
        <v>109</v>
      </c>
      <c r="G111" s="151" t="s">
        <v>290</v>
      </c>
      <c r="H111" s="151" t="s">
        <v>291</v>
      </c>
      <c r="I111" s="152">
        <v>30000</v>
      </c>
      <c r="J111" s="152">
        <v>30000</v>
      </c>
      <c r="K111" s="152">
        <v>30000</v>
      </c>
      <c r="L111" s="152"/>
      <c r="M111" s="152"/>
      <c r="N111" s="151"/>
      <c r="O111" s="151"/>
      <c r="P111" s="151"/>
      <c r="Q111" s="152"/>
      <c r="R111" s="152"/>
      <c r="S111" s="152"/>
      <c r="T111" s="152"/>
      <c r="U111" s="152"/>
      <c r="V111" s="152"/>
      <c r="W111" s="152"/>
    </row>
    <row r="112" ht="52.5" customHeight="1" outlineLevel="1" spans="1:23">
      <c r="A112" s="151" t="s">
        <v>395</v>
      </c>
      <c r="B112" s="151" t="s">
        <v>432</v>
      </c>
      <c r="C112" s="151" t="s">
        <v>431</v>
      </c>
      <c r="D112" s="151" t="s">
        <v>46</v>
      </c>
      <c r="E112" s="151" t="s">
        <v>108</v>
      </c>
      <c r="F112" s="151" t="s">
        <v>109</v>
      </c>
      <c r="G112" s="151" t="s">
        <v>339</v>
      </c>
      <c r="H112" s="151" t="s">
        <v>340</v>
      </c>
      <c r="I112" s="152">
        <v>33000</v>
      </c>
      <c r="J112" s="152">
        <v>33000</v>
      </c>
      <c r="K112" s="152">
        <v>33000</v>
      </c>
      <c r="L112" s="152"/>
      <c r="M112" s="152"/>
      <c r="N112" s="151"/>
      <c r="O112" s="151"/>
      <c r="P112" s="151"/>
      <c r="Q112" s="152"/>
      <c r="R112" s="152"/>
      <c r="S112" s="152"/>
      <c r="T112" s="152"/>
      <c r="U112" s="152"/>
      <c r="V112" s="152"/>
      <c r="W112" s="152"/>
    </row>
    <row r="113" ht="52.5" customHeight="1" outlineLevel="1" spans="1:23">
      <c r="A113" s="151" t="s">
        <v>395</v>
      </c>
      <c r="B113" s="151" t="s">
        <v>432</v>
      </c>
      <c r="C113" s="151" t="s">
        <v>431</v>
      </c>
      <c r="D113" s="151" t="s">
        <v>46</v>
      </c>
      <c r="E113" s="151" t="s">
        <v>108</v>
      </c>
      <c r="F113" s="151" t="s">
        <v>109</v>
      </c>
      <c r="G113" s="151" t="s">
        <v>361</v>
      </c>
      <c r="H113" s="151" t="s">
        <v>362</v>
      </c>
      <c r="I113" s="152">
        <v>6000</v>
      </c>
      <c r="J113" s="152">
        <v>6000</v>
      </c>
      <c r="K113" s="152">
        <v>6000</v>
      </c>
      <c r="L113" s="152"/>
      <c r="M113" s="152"/>
      <c r="N113" s="151"/>
      <c r="O113" s="151"/>
      <c r="P113" s="151"/>
      <c r="Q113" s="152"/>
      <c r="R113" s="152"/>
      <c r="S113" s="152"/>
      <c r="T113" s="152"/>
      <c r="U113" s="152"/>
      <c r="V113" s="152"/>
      <c r="W113" s="152"/>
    </row>
    <row r="114" ht="52.5" customHeight="1" spans="1:23">
      <c r="A114" s="151"/>
      <c r="B114" s="151"/>
      <c r="C114" s="151" t="s">
        <v>433</v>
      </c>
      <c r="D114" s="151"/>
      <c r="E114" s="151"/>
      <c r="F114" s="151"/>
      <c r="G114" s="151"/>
      <c r="H114" s="151"/>
      <c r="I114" s="152">
        <v>79000</v>
      </c>
      <c r="J114" s="152">
        <v>79000</v>
      </c>
      <c r="K114" s="152">
        <v>79000</v>
      </c>
      <c r="L114" s="152"/>
      <c r="M114" s="152"/>
      <c r="N114" s="151"/>
      <c r="O114" s="151"/>
      <c r="P114" s="151"/>
      <c r="Q114" s="152"/>
      <c r="R114" s="152"/>
      <c r="S114" s="152"/>
      <c r="T114" s="152"/>
      <c r="U114" s="152"/>
      <c r="V114" s="152"/>
      <c r="W114" s="152"/>
    </row>
    <row r="115" ht="52.5" customHeight="1" outlineLevel="1" spans="1:23">
      <c r="A115" s="151" t="s">
        <v>395</v>
      </c>
      <c r="B115" s="151" t="s">
        <v>434</v>
      </c>
      <c r="C115" s="151" t="s">
        <v>433</v>
      </c>
      <c r="D115" s="151" t="s">
        <v>46</v>
      </c>
      <c r="E115" s="151" t="s">
        <v>80</v>
      </c>
      <c r="F115" s="151" t="s">
        <v>81</v>
      </c>
      <c r="G115" s="151" t="s">
        <v>292</v>
      </c>
      <c r="H115" s="151" t="s">
        <v>293</v>
      </c>
      <c r="I115" s="152">
        <v>10000</v>
      </c>
      <c r="J115" s="152">
        <v>10000</v>
      </c>
      <c r="K115" s="152">
        <v>10000</v>
      </c>
      <c r="L115" s="152"/>
      <c r="M115" s="152"/>
      <c r="N115" s="151"/>
      <c r="O115" s="151"/>
      <c r="P115" s="151"/>
      <c r="Q115" s="152"/>
      <c r="R115" s="152"/>
      <c r="S115" s="152"/>
      <c r="T115" s="152"/>
      <c r="U115" s="152"/>
      <c r="V115" s="152"/>
      <c r="W115" s="152"/>
    </row>
    <row r="116" ht="52.5" customHeight="1" outlineLevel="1" spans="1:23">
      <c r="A116" s="151" t="s">
        <v>395</v>
      </c>
      <c r="B116" s="151" t="s">
        <v>434</v>
      </c>
      <c r="C116" s="151" t="s">
        <v>433</v>
      </c>
      <c r="D116" s="151" t="s">
        <v>46</v>
      </c>
      <c r="E116" s="151" t="s">
        <v>80</v>
      </c>
      <c r="F116" s="151" t="s">
        <v>81</v>
      </c>
      <c r="G116" s="151" t="s">
        <v>292</v>
      </c>
      <c r="H116" s="151" t="s">
        <v>293</v>
      </c>
      <c r="I116" s="152">
        <v>2000</v>
      </c>
      <c r="J116" s="152">
        <v>2000</v>
      </c>
      <c r="K116" s="152">
        <v>2000</v>
      </c>
      <c r="L116" s="152"/>
      <c r="M116" s="152"/>
      <c r="N116" s="151"/>
      <c r="O116" s="151"/>
      <c r="P116" s="151"/>
      <c r="Q116" s="152"/>
      <c r="R116" s="152"/>
      <c r="S116" s="152"/>
      <c r="T116" s="152"/>
      <c r="U116" s="152"/>
      <c r="V116" s="152"/>
      <c r="W116" s="152"/>
    </row>
    <row r="117" ht="52.5" customHeight="1" outlineLevel="1" spans="1:23">
      <c r="A117" s="151" t="s">
        <v>395</v>
      </c>
      <c r="B117" s="151" t="s">
        <v>434</v>
      </c>
      <c r="C117" s="151" t="s">
        <v>433</v>
      </c>
      <c r="D117" s="151" t="s">
        <v>46</v>
      </c>
      <c r="E117" s="151" t="s">
        <v>80</v>
      </c>
      <c r="F117" s="151" t="s">
        <v>81</v>
      </c>
      <c r="G117" s="151" t="s">
        <v>292</v>
      </c>
      <c r="H117" s="151" t="s">
        <v>293</v>
      </c>
      <c r="I117" s="152">
        <v>8000</v>
      </c>
      <c r="J117" s="152">
        <v>8000</v>
      </c>
      <c r="K117" s="152">
        <v>8000</v>
      </c>
      <c r="L117" s="152"/>
      <c r="M117" s="152"/>
      <c r="N117" s="151"/>
      <c r="O117" s="151"/>
      <c r="P117" s="151"/>
      <c r="Q117" s="152"/>
      <c r="R117" s="152"/>
      <c r="S117" s="152"/>
      <c r="T117" s="152"/>
      <c r="U117" s="152"/>
      <c r="V117" s="152"/>
      <c r="W117" s="152"/>
    </row>
    <row r="118" ht="52.5" customHeight="1" outlineLevel="1" spans="1:23">
      <c r="A118" s="151" t="s">
        <v>395</v>
      </c>
      <c r="B118" s="151" t="s">
        <v>434</v>
      </c>
      <c r="C118" s="151" t="s">
        <v>433</v>
      </c>
      <c r="D118" s="151" t="s">
        <v>46</v>
      </c>
      <c r="E118" s="151" t="s">
        <v>80</v>
      </c>
      <c r="F118" s="151" t="s">
        <v>81</v>
      </c>
      <c r="G118" s="151" t="s">
        <v>307</v>
      </c>
      <c r="H118" s="151" t="s">
        <v>308</v>
      </c>
      <c r="I118" s="152">
        <v>12000</v>
      </c>
      <c r="J118" s="152">
        <v>12000</v>
      </c>
      <c r="K118" s="152">
        <v>12000</v>
      </c>
      <c r="L118" s="152"/>
      <c r="M118" s="152"/>
      <c r="N118" s="151"/>
      <c r="O118" s="151"/>
      <c r="P118" s="151"/>
      <c r="Q118" s="152"/>
      <c r="R118" s="152"/>
      <c r="S118" s="152"/>
      <c r="T118" s="152"/>
      <c r="U118" s="152"/>
      <c r="V118" s="152"/>
      <c r="W118" s="152"/>
    </row>
    <row r="119" ht="52.5" customHeight="1" outlineLevel="1" spans="1:23">
      <c r="A119" s="151" t="s">
        <v>395</v>
      </c>
      <c r="B119" s="151" t="s">
        <v>434</v>
      </c>
      <c r="C119" s="151" t="s">
        <v>433</v>
      </c>
      <c r="D119" s="151" t="s">
        <v>46</v>
      </c>
      <c r="E119" s="151" t="s">
        <v>80</v>
      </c>
      <c r="F119" s="151" t="s">
        <v>81</v>
      </c>
      <c r="G119" s="151" t="s">
        <v>318</v>
      </c>
      <c r="H119" s="151" t="s">
        <v>319</v>
      </c>
      <c r="I119" s="152">
        <v>2000</v>
      </c>
      <c r="J119" s="152">
        <v>2000</v>
      </c>
      <c r="K119" s="152">
        <v>2000</v>
      </c>
      <c r="L119" s="152"/>
      <c r="M119" s="152"/>
      <c r="N119" s="151"/>
      <c r="O119" s="151"/>
      <c r="P119" s="151"/>
      <c r="Q119" s="152"/>
      <c r="R119" s="152"/>
      <c r="S119" s="152"/>
      <c r="T119" s="152"/>
      <c r="U119" s="152"/>
      <c r="V119" s="152"/>
      <c r="W119" s="152"/>
    </row>
    <row r="120" ht="52.5" customHeight="1" outlineLevel="1" spans="1:23">
      <c r="A120" s="151" t="s">
        <v>395</v>
      </c>
      <c r="B120" s="151" t="s">
        <v>434</v>
      </c>
      <c r="C120" s="151" t="s">
        <v>433</v>
      </c>
      <c r="D120" s="151" t="s">
        <v>46</v>
      </c>
      <c r="E120" s="151" t="s">
        <v>80</v>
      </c>
      <c r="F120" s="151" t="s">
        <v>81</v>
      </c>
      <c r="G120" s="151" t="s">
        <v>351</v>
      </c>
      <c r="H120" s="151" t="s">
        <v>352</v>
      </c>
      <c r="I120" s="152">
        <v>36000</v>
      </c>
      <c r="J120" s="152">
        <v>36000</v>
      </c>
      <c r="K120" s="152">
        <v>36000</v>
      </c>
      <c r="L120" s="152"/>
      <c r="M120" s="152"/>
      <c r="N120" s="151"/>
      <c r="O120" s="151"/>
      <c r="P120" s="151"/>
      <c r="Q120" s="152"/>
      <c r="R120" s="152"/>
      <c r="S120" s="152"/>
      <c r="T120" s="152"/>
      <c r="U120" s="152"/>
      <c r="V120" s="152"/>
      <c r="W120" s="152"/>
    </row>
    <row r="121" ht="52.5" customHeight="1" outlineLevel="1" spans="1:23">
      <c r="A121" s="151" t="s">
        <v>395</v>
      </c>
      <c r="B121" s="151" t="s">
        <v>434</v>
      </c>
      <c r="C121" s="151" t="s">
        <v>433</v>
      </c>
      <c r="D121" s="151" t="s">
        <v>46</v>
      </c>
      <c r="E121" s="151" t="s">
        <v>80</v>
      </c>
      <c r="F121" s="151" t="s">
        <v>81</v>
      </c>
      <c r="G121" s="151" t="s">
        <v>351</v>
      </c>
      <c r="H121" s="151" t="s">
        <v>352</v>
      </c>
      <c r="I121" s="152">
        <v>8000</v>
      </c>
      <c r="J121" s="152">
        <v>8000</v>
      </c>
      <c r="K121" s="152">
        <v>8000</v>
      </c>
      <c r="L121" s="152"/>
      <c r="M121" s="152"/>
      <c r="N121" s="151"/>
      <c r="O121" s="151"/>
      <c r="P121" s="151"/>
      <c r="Q121" s="152"/>
      <c r="R121" s="152"/>
      <c r="S121" s="152"/>
      <c r="T121" s="152"/>
      <c r="U121" s="152"/>
      <c r="V121" s="152"/>
      <c r="W121" s="152"/>
    </row>
    <row r="122" ht="52.5" customHeight="1" outlineLevel="1" spans="1:23">
      <c r="A122" s="151" t="s">
        <v>395</v>
      </c>
      <c r="B122" s="151" t="s">
        <v>434</v>
      </c>
      <c r="C122" s="151" t="s">
        <v>433</v>
      </c>
      <c r="D122" s="151" t="s">
        <v>46</v>
      </c>
      <c r="E122" s="151" t="s">
        <v>80</v>
      </c>
      <c r="F122" s="151" t="s">
        <v>81</v>
      </c>
      <c r="G122" s="151" t="s">
        <v>290</v>
      </c>
      <c r="H122" s="151" t="s">
        <v>291</v>
      </c>
      <c r="I122" s="152">
        <v>1000</v>
      </c>
      <c r="J122" s="152">
        <v>1000</v>
      </c>
      <c r="K122" s="152">
        <v>1000</v>
      </c>
      <c r="L122" s="152"/>
      <c r="M122" s="152"/>
      <c r="N122" s="151"/>
      <c r="O122" s="151"/>
      <c r="P122" s="151"/>
      <c r="Q122" s="152"/>
      <c r="R122" s="152"/>
      <c r="S122" s="152"/>
      <c r="T122" s="152"/>
      <c r="U122" s="152"/>
      <c r="V122" s="152"/>
      <c r="W122" s="152"/>
    </row>
    <row r="123" ht="52.5" customHeight="1" spans="1:23">
      <c r="A123" s="151"/>
      <c r="B123" s="151"/>
      <c r="C123" s="151" t="s">
        <v>435</v>
      </c>
      <c r="D123" s="151"/>
      <c r="E123" s="151"/>
      <c r="F123" s="151"/>
      <c r="G123" s="151"/>
      <c r="H123" s="151"/>
      <c r="I123" s="152">
        <v>60000</v>
      </c>
      <c r="J123" s="152">
        <v>60000</v>
      </c>
      <c r="K123" s="152">
        <v>60000</v>
      </c>
      <c r="L123" s="152"/>
      <c r="M123" s="152"/>
      <c r="N123" s="151"/>
      <c r="O123" s="151"/>
      <c r="P123" s="151"/>
      <c r="Q123" s="152"/>
      <c r="R123" s="152"/>
      <c r="S123" s="152"/>
      <c r="T123" s="152"/>
      <c r="U123" s="152"/>
      <c r="V123" s="152"/>
      <c r="W123" s="152"/>
    </row>
    <row r="124" ht="52.5" customHeight="1" outlineLevel="1" spans="1:23">
      <c r="A124" s="151" t="s">
        <v>395</v>
      </c>
      <c r="B124" s="151" t="s">
        <v>436</v>
      </c>
      <c r="C124" s="151" t="s">
        <v>435</v>
      </c>
      <c r="D124" s="151" t="s">
        <v>46</v>
      </c>
      <c r="E124" s="151" t="s">
        <v>78</v>
      </c>
      <c r="F124" s="151" t="s">
        <v>79</v>
      </c>
      <c r="G124" s="151" t="s">
        <v>318</v>
      </c>
      <c r="H124" s="151" t="s">
        <v>319</v>
      </c>
      <c r="I124" s="152">
        <v>60000</v>
      </c>
      <c r="J124" s="152">
        <v>60000</v>
      </c>
      <c r="K124" s="152">
        <v>60000</v>
      </c>
      <c r="L124" s="152"/>
      <c r="M124" s="152"/>
      <c r="N124" s="151"/>
      <c r="O124" s="151"/>
      <c r="P124" s="151"/>
      <c r="Q124" s="152"/>
      <c r="R124" s="152"/>
      <c r="S124" s="152"/>
      <c r="T124" s="152"/>
      <c r="U124" s="152"/>
      <c r="V124" s="152"/>
      <c r="W124" s="152"/>
    </row>
    <row r="125" ht="52.5" customHeight="1" spans="1:23">
      <c r="A125" s="151"/>
      <c r="B125" s="151"/>
      <c r="C125" s="151" t="s">
        <v>437</v>
      </c>
      <c r="D125" s="151"/>
      <c r="E125" s="151"/>
      <c r="F125" s="151"/>
      <c r="G125" s="151"/>
      <c r="H125" s="151"/>
      <c r="I125" s="152">
        <v>10000</v>
      </c>
      <c r="J125" s="152">
        <v>10000</v>
      </c>
      <c r="K125" s="152">
        <v>10000</v>
      </c>
      <c r="L125" s="152"/>
      <c r="M125" s="152"/>
      <c r="N125" s="151"/>
      <c r="O125" s="151"/>
      <c r="P125" s="151"/>
      <c r="Q125" s="152"/>
      <c r="R125" s="152"/>
      <c r="S125" s="152"/>
      <c r="T125" s="152"/>
      <c r="U125" s="152"/>
      <c r="V125" s="152"/>
      <c r="W125" s="152"/>
    </row>
    <row r="126" ht="52.5" customHeight="1" outlineLevel="1" spans="1:23">
      <c r="A126" s="151" t="s">
        <v>395</v>
      </c>
      <c r="B126" s="151" t="s">
        <v>438</v>
      </c>
      <c r="C126" s="151" t="s">
        <v>437</v>
      </c>
      <c r="D126" s="151" t="s">
        <v>46</v>
      </c>
      <c r="E126" s="151" t="s">
        <v>103</v>
      </c>
      <c r="F126" s="151" t="s">
        <v>91</v>
      </c>
      <c r="G126" s="151" t="s">
        <v>292</v>
      </c>
      <c r="H126" s="151" t="s">
        <v>293</v>
      </c>
      <c r="I126" s="152">
        <v>7000</v>
      </c>
      <c r="J126" s="152">
        <v>7000</v>
      </c>
      <c r="K126" s="152">
        <v>7000</v>
      </c>
      <c r="L126" s="152"/>
      <c r="M126" s="152"/>
      <c r="N126" s="151"/>
      <c r="O126" s="151"/>
      <c r="P126" s="151"/>
      <c r="Q126" s="152"/>
      <c r="R126" s="152"/>
      <c r="S126" s="152"/>
      <c r="T126" s="152"/>
      <c r="U126" s="152"/>
      <c r="V126" s="152"/>
      <c r="W126" s="152"/>
    </row>
    <row r="127" ht="52.5" customHeight="1" outlineLevel="1" spans="1:23">
      <c r="A127" s="151" t="s">
        <v>395</v>
      </c>
      <c r="B127" s="151" t="s">
        <v>438</v>
      </c>
      <c r="C127" s="151" t="s">
        <v>437</v>
      </c>
      <c r="D127" s="151" t="s">
        <v>46</v>
      </c>
      <c r="E127" s="151" t="s">
        <v>103</v>
      </c>
      <c r="F127" s="151" t="s">
        <v>91</v>
      </c>
      <c r="G127" s="151" t="s">
        <v>318</v>
      </c>
      <c r="H127" s="151" t="s">
        <v>319</v>
      </c>
      <c r="I127" s="152">
        <v>2000</v>
      </c>
      <c r="J127" s="152">
        <v>2000</v>
      </c>
      <c r="K127" s="152">
        <v>2000</v>
      </c>
      <c r="L127" s="152"/>
      <c r="M127" s="152"/>
      <c r="N127" s="151"/>
      <c r="O127" s="151"/>
      <c r="P127" s="151"/>
      <c r="Q127" s="152"/>
      <c r="R127" s="152"/>
      <c r="S127" s="152"/>
      <c r="T127" s="152"/>
      <c r="U127" s="152"/>
      <c r="V127" s="152"/>
      <c r="W127" s="152"/>
    </row>
    <row r="128" ht="52.5" customHeight="1" outlineLevel="1" spans="1:23">
      <c r="A128" s="151" t="s">
        <v>395</v>
      </c>
      <c r="B128" s="151" t="s">
        <v>438</v>
      </c>
      <c r="C128" s="151" t="s">
        <v>437</v>
      </c>
      <c r="D128" s="151" t="s">
        <v>46</v>
      </c>
      <c r="E128" s="151" t="s">
        <v>103</v>
      </c>
      <c r="F128" s="151" t="s">
        <v>91</v>
      </c>
      <c r="G128" s="151" t="s">
        <v>290</v>
      </c>
      <c r="H128" s="151" t="s">
        <v>291</v>
      </c>
      <c r="I128" s="152">
        <v>1000</v>
      </c>
      <c r="J128" s="152">
        <v>1000</v>
      </c>
      <c r="K128" s="152">
        <v>1000</v>
      </c>
      <c r="L128" s="152"/>
      <c r="M128" s="152"/>
      <c r="N128" s="151"/>
      <c r="O128" s="151"/>
      <c r="P128" s="151"/>
      <c r="Q128" s="152"/>
      <c r="R128" s="152"/>
      <c r="S128" s="152"/>
      <c r="T128" s="152"/>
      <c r="U128" s="152"/>
      <c r="V128" s="152"/>
      <c r="W128" s="152"/>
    </row>
    <row r="129" ht="52.5" customHeight="1" spans="1:23">
      <c r="A129" s="151"/>
      <c r="B129" s="151"/>
      <c r="C129" s="151" t="s">
        <v>439</v>
      </c>
      <c r="D129" s="151"/>
      <c r="E129" s="151"/>
      <c r="F129" s="151"/>
      <c r="G129" s="151"/>
      <c r="H129" s="151"/>
      <c r="I129" s="152">
        <v>84000</v>
      </c>
      <c r="J129" s="152">
        <v>84000</v>
      </c>
      <c r="K129" s="152">
        <v>84000</v>
      </c>
      <c r="L129" s="152"/>
      <c r="M129" s="152"/>
      <c r="N129" s="151"/>
      <c r="O129" s="151"/>
      <c r="P129" s="151"/>
      <c r="Q129" s="152"/>
      <c r="R129" s="152"/>
      <c r="S129" s="152"/>
      <c r="T129" s="152"/>
      <c r="U129" s="152"/>
      <c r="V129" s="152"/>
      <c r="W129" s="152"/>
    </row>
    <row r="130" ht="52.5" customHeight="1" outlineLevel="1" spans="1:23">
      <c r="A130" s="151" t="s">
        <v>405</v>
      </c>
      <c r="B130" s="151" t="s">
        <v>440</v>
      </c>
      <c r="C130" s="151" t="s">
        <v>439</v>
      </c>
      <c r="D130" s="151" t="s">
        <v>46</v>
      </c>
      <c r="E130" s="151" t="s">
        <v>112</v>
      </c>
      <c r="F130" s="151" t="s">
        <v>91</v>
      </c>
      <c r="G130" s="151" t="s">
        <v>292</v>
      </c>
      <c r="H130" s="151" t="s">
        <v>293</v>
      </c>
      <c r="I130" s="152">
        <v>10000</v>
      </c>
      <c r="J130" s="152">
        <v>10000</v>
      </c>
      <c r="K130" s="152">
        <v>10000</v>
      </c>
      <c r="L130" s="152"/>
      <c r="M130" s="152"/>
      <c r="N130" s="151"/>
      <c r="O130" s="151"/>
      <c r="P130" s="151"/>
      <c r="Q130" s="152"/>
      <c r="R130" s="152"/>
      <c r="S130" s="152"/>
      <c r="T130" s="152"/>
      <c r="U130" s="152"/>
      <c r="V130" s="152"/>
      <c r="W130" s="152"/>
    </row>
    <row r="131" ht="52.5" customHeight="1" outlineLevel="1" spans="1:23">
      <c r="A131" s="151" t="s">
        <v>405</v>
      </c>
      <c r="B131" s="151" t="s">
        <v>440</v>
      </c>
      <c r="C131" s="151" t="s">
        <v>439</v>
      </c>
      <c r="D131" s="151" t="s">
        <v>46</v>
      </c>
      <c r="E131" s="151" t="s">
        <v>112</v>
      </c>
      <c r="F131" s="151" t="s">
        <v>91</v>
      </c>
      <c r="G131" s="151" t="s">
        <v>314</v>
      </c>
      <c r="H131" s="151" t="s">
        <v>315</v>
      </c>
      <c r="I131" s="152">
        <v>10000</v>
      </c>
      <c r="J131" s="152">
        <v>10000</v>
      </c>
      <c r="K131" s="152">
        <v>10000</v>
      </c>
      <c r="L131" s="152"/>
      <c r="M131" s="152"/>
      <c r="N131" s="151"/>
      <c r="O131" s="151"/>
      <c r="P131" s="151"/>
      <c r="Q131" s="152"/>
      <c r="R131" s="152"/>
      <c r="S131" s="152"/>
      <c r="T131" s="152"/>
      <c r="U131" s="152"/>
      <c r="V131" s="152"/>
      <c r="W131" s="152"/>
    </row>
    <row r="132" ht="52.5" customHeight="1" outlineLevel="1" spans="1:23">
      <c r="A132" s="151" t="s">
        <v>405</v>
      </c>
      <c r="B132" s="151" t="s">
        <v>440</v>
      </c>
      <c r="C132" s="151" t="s">
        <v>439</v>
      </c>
      <c r="D132" s="151" t="s">
        <v>46</v>
      </c>
      <c r="E132" s="151" t="s">
        <v>115</v>
      </c>
      <c r="F132" s="151" t="s">
        <v>116</v>
      </c>
      <c r="G132" s="151" t="s">
        <v>292</v>
      </c>
      <c r="H132" s="151" t="s">
        <v>293</v>
      </c>
      <c r="I132" s="152">
        <v>10000</v>
      </c>
      <c r="J132" s="152">
        <v>10000</v>
      </c>
      <c r="K132" s="152">
        <v>10000</v>
      </c>
      <c r="L132" s="152"/>
      <c r="M132" s="152"/>
      <c r="N132" s="151"/>
      <c r="O132" s="151"/>
      <c r="P132" s="151"/>
      <c r="Q132" s="152"/>
      <c r="R132" s="152"/>
      <c r="S132" s="152"/>
      <c r="T132" s="152"/>
      <c r="U132" s="152"/>
      <c r="V132" s="152"/>
      <c r="W132" s="152"/>
    </row>
    <row r="133" ht="52.5" customHeight="1" outlineLevel="1" spans="1:23">
      <c r="A133" s="151" t="s">
        <v>405</v>
      </c>
      <c r="B133" s="151" t="s">
        <v>440</v>
      </c>
      <c r="C133" s="151" t="s">
        <v>439</v>
      </c>
      <c r="D133" s="151" t="s">
        <v>46</v>
      </c>
      <c r="E133" s="151" t="s">
        <v>119</v>
      </c>
      <c r="F133" s="151" t="s">
        <v>118</v>
      </c>
      <c r="G133" s="151" t="s">
        <v>292</v>
      </c>
      <c r="H133" s="151" t="s">
        <v>293</v>
      </c>
      <c r="I133" s="152">
        <v>21000</v>
      </c>
      <c r="J133" s="152">
        <v>21000</v>
      </c>
      <c r="K133" s="152">
        <v>21000</v>
      </c>
      <c r="L133" s="152"/>
      <c r="M133" s="152"/>
      <c r="N133" s="151"/>
      <c r="O133" s="151"/>
      <c r="P133" s="151"/>
      <c r="Q133" s="152"/>
      <c r="R133" s="152"/>
      <c r="S133" s="152"/>
      <c r="T133" s="152"/>
      <c r="U133" s="152"/>
      <c r="V133" s="152"/>
      <c r="W133" s="152"/>
    </row>
    <row r="134" ht="52.5" customHeight="1" outlineLevel="1" spans="1:23">
      <c r="A134" s="151" t="s">
        <v>405</v>
      </c>
      <c r="B134" s="151" t="s">
        <v>440</v>
      </c>
      <c r="C134" s="151" t="s">
        <v>439</v>
      </c>
      <c r="D134" s="151" t="s">
        <v>46</v>
      </c>
      <c r="E134" s="151" t="s">
        <v>119</v>
      </c>
      <c r="F134" s="151" t="s">
        <v>118</v>
      </c>
      <c r="G134" s="151" t="s">
        <v>292</v>
      </c>
      <c r="H134" s="151" t="s">
        <v>293</v>
      </c>
      <c r="I134" s="152">
        <v>5000</v>
      </c>
      <c r="J134" s="152">
        <v>5000</v>
      </c>
      <c r="K134" s="152">
        <v>5000</v>
      </c>
      <c r="L134" s="152"/>
      <c r="M134" s="152"/>
      <c r="N134" s="151"/>
      <c r="O134" s="151"/>
      <c r="P134" s="151"/>
      <c r="Q134" s="152"/>
      <c r="R134" s="152"/>
      <c r="S134" s="152"/>
      <c r="T134" s="152"/>
      <c r="U134" s="152"/>
      <c r="V134" s="152"/>
      <c r="W134" s="152"/>
    </row>
    <row r="135" ht="52.5" customHeight="1" outlineLevel="1" spans="1:23">
      <c r="A135" s="151" t="s">
        <v>405</v>
      </c>
      <c r="B135" s="151" t="s">
        <v>440</v>
      </c>
      <c r="C135" s="151" t="s">
        <v>439</v>
      </c>
      <c r="D135" s="151" t="s">
        <v>46</v>
      </c>
      <c r="E135" s="151" t="s">
        <v>119</v>
      </c>
      <c r="F135" s="151" t="s">
        <v>118</v>
      </c>
      <c r="G135" s="151" t="s">
        <v>307</v>
      </c>
      <c r="H135" s="151" t="s">
        <v>308</v>
      </c>
      <c r="I135" s="152">
        <v>18000</v>
      </c>
      <c r="J135" s="152">
        <v>18000</v>
      </c>
      <c r="K135" s="152">
        <v>18000</v>
      </c>
      <c r="L135" s="152"/>
      <c r="M135" s="152"/>
      <c r="N135" s="151"/>
      <c r="O135" s="151"/>
      <c r="P135" s="151"/>
      <c r="Q135" s="152"/>
      <c r="R135" s="152"/>
      <c r="S135" s="152"/>
      <c r="T135" s="152"/>
      <c r="U135" s="152"/>
      <c r="V135" s="152"/>
      <c r="W135" s="152"/>
    </row>
    <row r="136" ht="52.5" customHeight="1" outlineLevel="1" spans="1:23">
      <c r="A136" s="151" t="s">
        <v>405</v>
      </c>
      <c r="B136" s="151" t="s">
        <v>440</v>
      </c>
      <c r="C136" s="151" t="s">
        <v>439</v>
      </c>
      <c r="D136" s="151" t="s">
        <v>46</v>
      </c>
      <c r="E136" s="151" t="s">
        <v>119</v>
      </c>
      <c r="F136" s="151" t="s">
        <v>118</v>
      </c>
      <c r="G136" s="151" t="s">
        <v>351</v>
      </c>
      <c r="H136" s="151" t="s">
        <v>352</v>
      </c>
      <c r="I136" s="152">
        <v>5000</v>
      </c>
      <c r="J136" s="152">
        <v>5000</v>
      </c>
      <c r="K136" s="152">
        <v>5000</v>
      </c>
      <c r="L136" s="152"/>
      <c r="M136" s="152"/>
      <c r="N136" s="151"/>
      <c r="O136" s="151"/>
      <c r="P136" s="151"/>
      <c r="Q136" s="152"/>
      <c r="R136" s="152"/>
      <c r="S136" s="152"/>
      <c r="T136" s="152"/>
      <c r="U136" s="152"/>
      <c r="V136" s="152"/>
      <c r="W136" s="152"/>
    </row>
    <row r="137" ht="52.5" customHeight="1" outlineLevel="1" spans="1:23">
      <c r="A137" s="151" t="s">
        <v>405</v>
      </c>
      <c r="B137" s="151" t="s">
        <v>440</v>
      </c>
      <c r="C137" s="151" t="s">
        <v>439</v>
      </c>
      <c r="D137" s="151" t="s">
        <v>46</v>
      </c>
      <c r="E137" s="151" t="s">
        <v>119</v>
      </c>
      <c r="F137" s="151" t="s">
        <v>118</v>
      </c>
      <c r="G137" s="151" t="s">
        <v>335</v>
      </c>
      <c r="H137" s="151" t="s">
        <v>336</v>
      </c>
      <c r="I137" s="152">
        <v>5000</v>
      </c>
      <c r="J137" s="152">
        <v>5000</v>
      </c>
      <c r="K137" s="152">
        <v>5000</v>
      </c>
      <c r="L137" s="152"/>
      <c r="M137" s="152"/>
      <c r="N137" s="151"/>
      <c r="O137" s="151"/>
      <c r="P137" s="151"/>
      <c r="Q137" s="152"/>
      <c r="R137" s="152"/>
      <c r="S137" s="152"/>
      <c r="T137" s="152"/>
      <c r="U137" s="152"/>
      <c r="V137" s="152"/>
      <c r="W137" s="152"/>
    </row>
    <row r="138" ht="52.5" customHeight="1" spans="1:23">
      <c r="A138" s="151"/>
      <c r="B138" s="151"/>
      <c r="C138" s="151" t="s">
        <v>441</v>
      </c>
      <c r="D138" s="151"/>
      <c r="E138" s="151"/>
      <c r="F138" s="151"/>
      <c r="G138" s="151"/>
      <c r="H138" s="151"/>
      <c r="I138" s="152">
        <v>277435</v>
      </c>
      <c r="J138" s="152">
        <v>277435</v>
      </c>
      <c r="K138" s="152">
        <v>277435</v>
      </c>
      <c r="L138" s="152"/>
      <c r="M138" s="152"/>
      <c r="N138" s="151"/>
      <c r="O138" s="151"/>
      <c r="P138" s="151"/>
      <c r="Q138" s="152"/>
      <c r="R138" s="152"/>
      <c r="S138" s="152"/>
      <c r="T138" s="152"/>
      <c r="U138" s="152"/>
      <c r="V138" s="152"/>
      <c r="W138" s="152"/>
    </row>
    <row r="139" ht="52.5" customHeight="1" outlineLevel="1" spans="1:23">
      <c r="A139" s="151" t="s">
        <v>405</v>
      </c>
      <c r="B139" s="151" t="s">
        <v>442</v>
      </c>
      <c r="C139" s="151" t="s">
        <v>441</v>
      </c>
      <c r="D139" s="151" t="s">
        <v>46</v>
      </c>
      <c r="E139" s="151" t="s">
        <v>160</v>
      </c>
      <c r="F139" s="151" t="s">
        <v>161</v>
      </c>
      <c r="G139" s="151" t="s">
        <v>322</v>
      </c>
      <c r="H139" s="151" t="s">
        <v>323</v>
      </c>
      <c r="I139" s="152">
        <v>63311</v>
      </c>
      <c r="J139" s="152">
        <v>63311</v>
      </c>
      <c r="K139" s="152">
        <v>63311</v>
      </c>
      <c r="L139" s="152"/>
      <c r="M139" s="152"/>
      <c r="N139" s="151"/>
      <c r="O139" s="151"/>
      <c r="P139" s="151"/>
      <c r="Q139" s="152"/>
      <c r="R139" s="152"/>
      <c r="S139" s="152"/>
      <c r="T139" s="152"/>
      <c r="U139" s="152"/>
      <c r="V139" s="152"/>
      <c r="W139" s="152"/>
    </row>
    <row r="140" ht="52.5" customHeight="1" outlineLevel="1" spans="1:23">
      <c r="A140" s="151" t="s">
        <v>405</v>
      </c>
      <c r="B140" s="151" t="s">
        <v>442</v>
      </c>
      <c r="C140" s="151" t="s">
        <v>441</v>
      </c>
      <c r="D140" s="151" t="s">
        <v>46</v>
      </c>
      <c r="E140" s="151" t="s">
        <v>160</v>
      </c>
      <c r="F140" s="151" t="s">
        <v>161</v>
      </c>
      <c r="G140" s="151" t="s">
        <v>443</v>
      </c>
      <c r="H140" s="151" t="s">
        <v>444</v>
      </c>
      <c r="I140" s="152">
        <v>214124</v>
      </c>
      <c r="J140" s="152">
        <v>214124</v>
      </c>
      <c r="K140" s="152">
        <v>214124</v>
      </c>
      <c r="L140" s="152"/>
      <c r="M140" s="152"/>
      <c r="N140" s="151"/>
      <c r="O140" s="151"/>
      <c r="P140" s="151"/>
      <c r="Q140" s="152"/>
      <c r="R140" s="152"/>
      <c r="S140" s="152"/>
      <c r="T140" s="152"/>
      <c r="U140" s="152"/>
      <c r="V140" s="152"/>
      <c r="W140" s="152"/>
    </row>
    <row r="141" ht="52.5" customHeight="1" spans="1:23">
      <c r="A141" s="151"/>
      <c r="B141" s="151"/>
      <c r="C141" s="151" t="s">
        <v>445</v>
      </c>
      <c r="D141" s="151"/>
      <c r="E141" s="151"/>
      <c r="F141" s="151"/>
      <c r="G141" s="151"/>
      <c r="H141" s="151"/>
      <c r="I141" s="152">
        <v>10000</v>
      </c>
      <c r="J141" s="152">
        <v>10000</v>
      </c>
      <c r="K141" s="152">
        <v>10000</v>
      </c>
      <c r="L141" s="152"/>
      <c r="M141" s="152"/>
      <c r="N141" s="151"/>
      <c r="O141" s="151"/>
      <c r="P141" s="151"/>
      <c r="Q141" s="152"/>
      <c r="R141" s="152"/>
      <c r="S141" s="152"/>
      <c r="T141" s="152"/>
      <c r="U141" s="152"/>
      <c r="V141" s="152"/>
      <c r="W141" s="152"/>
    </row>
    <row r="142" ht="52.5" customHeight="1" outlineLevel="1" spans="1:23">
      <c r="A142" s="151" t="s">
        <v>395</v>
      </c>
      <c r="B142" s="151" t="s">
        <v>446</v>
      </c>
      <c r="C142" s="151" t="s">
        <v>445</v>
      </c>
      <c r="D142" s="151" t="s">
        <v>46</v>
      </c>
      <c r="E142" s="151" t="s">
        <v>84</v>
      </c>
      <c r="F142" s="151" t="s">
        <v>85</v>
      </c>
      <c r="G142" s="151" t="s">
        <v>292</v>
      </c>
      <c r="H142" s="151" t="s">
        <v>293</v>
      </c>
      <c r="I142" s="152">
        <v>5000</v>
      </c>
      <c r="J142" s="152">
        <v>5000</v>
      </c>
      <c r="K142" s="152">
        <v>5000</v>
      </c>
      <c r="L142" s="152"/>
      <c r="M142" s="152"/>
      <c r="N142" s="151"/>
      <c r="O142" s="151"/>
      <c r="P142" s="151"/>
      <c r="Q142" s="152"/>
      <c r="R142" s="152"/>
      <c r="S142" s="152"/>
      <c r="T142" s="152"/>
      <c r="U142" s="152"/>
      <c r="V142" s="152"/>
      <c r="W142" s="152"/>
    </row>
    <row r="143" ht="52.5" customHeight="1" outlineLevel="1" spans="1:23">
      <c r="A143" s="151" t="s">
        <v>395</v>
      </c>
      <c r="B143" s="151" t="s">
        <v>446</v>
      </c>
      <c r="C143" s="151" t="s">
        <v>445</v>
      </c>
      <c r="D143" s="151" t="s">
        <v>46</v>
      </c>
      <c r="E143" s="151" t="s">
        <v>84</v>
      </c>
      <c r="F143" s="151" t="s">
        <v>85</v>
      </c>
      <c r="G143" s="151" t="s">
        <v>307</v>
      </c>
      <c r="H143" s="151" t="s">
        <v>308</v>
      </c>
      <c r="I143" s="152">
        <v>2000</v>
      </c>
      <c r="J143" s="152">
        <v>2000</v>
      </c>
      <c r="K143" s="152">
        <v>2000</v>
      </c>
      <c r="L143" s="152"/>
      <c r="M143" s="152"/>
      <c r="N143" s="151"/>
      <c r="O143" s="151"/>
      <c r="P143" s="151"/>
      <c r="Q143" s="152"/>
      <c r="R143" s="152"/>
      <c r="S143" s="152"/>
      <c r="T143" s="152"/>
      <c r="U143" s="152"/>
      <c r="V143" s="152"/>
      <c r="W143" s="152"/>
    </row>
    <row r="144" ht="52.5" customHeight="1" outlineLevel="1" spans="1:23">
      <c r="A144" s="151" t="s">
        <v>395</v>
      </c>
      <c r="B144" s="151" t="s">
        <v>446</v>
      </c>
      <c r="C144" s="151" t="s">
        <v>445</v>
      </c>
      <c r="D144" s="151" t="s">
        <v>46</v>
      </c>
      <c r="E144" s="151" t="s">
        <v>84</v>
      </c>
      <c r="F144" s="151" t="s">
        <v>85</v>
      </c>
      <c r="G144" s="151" t="s">
        <v>351</v>
      </c>
      <c r="H144" s="151" t="s">
        <v>352</v>
      </c>
      <c r="I144" s="152">
        <v>3000</v>
      </c>
      <c r="J144" s="152">
        <v>3000</v>
      </c>
      <c r="K144" s="152">
        <v>3000</v>
      </c>
      <c r="L144" s="152"/>
      <c r="M144" s="152"/>
      <c r="N144" s="151"/>
      <c r="O144" s="151"/>
      <c r="P144" s="151"/>
      <c r="Q144" s="152"/>
      <c r="R144" s="152"/>
      <c r="S144" s="152"/>
      <c r="T144" s="152"/>
      <c r="U144" s="152"/>
      <c r="V144" s="152"/>
      <c r="W144" s="152"/>
    </row>
    <row r="145" ht="30" customHeight="1" spans="1:23">
      <c r="A145" s="153" t="s">
        <v>30</v>
      </c>
      <c r="B145" s="153"/>
      <c r="C145" s="153"/>
      <c r="D145" s="153"/>
      <c r="E145" s="153"/>
      <c r="F145" s="153"/>
      <c r="G145" s="153"/>
      <c r="H145" s="153"/>
      <c r="I145" s="152">
        <v>2587997.18</v>
      </c>
      <c r="J145" s="152">
        <v>2445605.5</v>
      </c>
      <c r="K145" s="152">
        <v>2445605.5</v>
      </c>
      <c r="L145" s="152"/>
      <c r="M145" s="152"/>
      <c r="N145" s="152"/>
      <c r="O145" s="152"/>
      <c r="P145" s="152"/>
      <c r="Q145" s="152"/>
      <c r="R145" s="152">
        <v>142391.68</v>
      </c>
      <c r="S145" s="152"/>
      <c r="T145" s="152"/>
      <c r="U145" s="152"/>
      <c r="V145" s="152"/>
      <c r="W145" s="152">
        <v>142391.68</v>
      </c>
    </row>
  </sheetData>
  <mergeCells count="30">
    <mergeCell ref="A1:W1"/>
    <mergeCell ref="A2:W2"/>
    <mergeCell ref="A3:G3"/>
    <mergeCell ref="V3:W3"/>
    <mergeCell ref="J4:M4"/>
    <mergeCell ref="N4:P4"/>
    <mergeCell ref="R4:W4"/>
    <mergeCell ref="J5:K5"/>
    <mergeCell ref="A145:H145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138"/>
  <sheetViews>
    <sheetView showZeros="0" tabSelected="1" topLeftCell="B49" workbookViewId="0">
      <selection activeCell="F55" sqref="F55"/>
    </sheetView>
  </sheetViews>
  <sheetFormatPr defaultColWidth="10.2857142857143" defaultRowHeight="15" customHeight="1"/>
  <cols>
    <col min="1" max="9" width="14.2857142857143" customWidth="1"/>
    <col min="10" max="10" width="34.2857142857143" customWidth="1"/>
  </cols>
  <sheetData>
    <row r="1" ht="18.75" customHeight="1" spans="1:10">
      <c r="A1" s="142"/>
      <c r="B1" s="142"/>
      <c r="C1" s="142"/>
      <c r="D1" s="142"/>
      <c r="E1" s="142"/>
      <c r="F1" s="142"/>
      <c r="G1" s="142"/>
      <c r="H1" s="142"/>
      <c r="I1" s="142"/>
      <c r="J1" s="146" t="s">
        <v>447</v>
      </c>
    </row>
    <row r="2" ht="34.5" customHeight="1" spans="1:10">
      <c r="A2" s="143" t="str">
        <f>"2026"&amp;"年部门项目支出绩效目标表"</f>
        <v>2026年部门项目支出绩效目标表</v>
      </c>
      <c r="B2" s="143"/>
      <c r="C2" s="143"/>
      <c r="D2" s="143"/>
      <c r="E2" s="143"/>
      <c r="F2" s="143"/>
      <c r="G2" s="143"/>
      <c r="H2" s="143"/>
      <c r="I2" s="143"/>
      <c r="J2" s="143"/>
    </row>
    <row r="3" ht="18.75" customHeight="1" spans="1:10">
      <c r="A3" s="142" t="str">
        <f>"单位名称："&amp;"梁河县遮岛镇人民政府"</f>
        <v>单位名称：梁河县遮岛镇人民政府</v>
      </c>
      <c r="B3" s="142"/>
      <c r="C3" s="142"/>
      <c r="D3" s="142"/>
      <c r="E3" s="142"/>
      <c r="F3" s="142"/>
      <c r="G3" s="142"/>
      <c r="H3" s="142"/>
      <c r="I3" s="142"/>
      <c r="J3" s="142"/>
    </row>
    <row r="4" ht="22.5" customHeight="1" spans="1:10">
      <c r="A4" s="144" t="s">
        <v>448</v>
      </c>
      <c r="B4" s="144" t="s">
        <v>449</v>
      </c>
      <c r="C4" s="144" t="s">
        <v>450</v>
      </c>
      <c r="D4" s="144" t="s">
        <v>451</v>
      </c>
      <c r="E4" s="144" t="s">
        <v>452</v>
      </c>
      <c r="F4" s="144" t="s">
        <v>453</v>
      </c>
      <c r="G4" s="144" t="s">
        <v>454</v>
      </c>
      <c r="H4" s="144" t="s">
        <v>455</v>
      </c>
      <c r="I4" s="144" t="s">
        <v>456</v>
      </c>
      <c r="J4" s="144" t="s">
        <v>457</v>
      </c>
    </row>
    <row r="5" ht="22.5" customHeight="1" spans="1:10">
      <c r="A5" s="144" t="s">
        <v>59</v>
      </c>
      <c r="B5" s="144" t="s">
        <v>60</v>
      </c>
      <c r="C5" s="144" t="s">
        <v>61</v>
      </c>
      <c r="D5" s="144" t="s">
        <v>62</v>
      </c>
      <c r="E5" s="144" t="s">
        <v>63</v>
      </c>
      <c r="F5" s="144" t="s">
        <v>64</v>
      </c>
      <c r="G5" s="144" t="s">
        <v>65</v>
      </c>
      <c r="H5" s="144" t="s">
        <v>66</v>
      </c>
      <c r="I5" s="144" t="s">
        <v>67</v>
      </c>
      <c r="J5" s="144" t="s">
        <v>68</v>
      </c>
    </row>
    <row r="6" ht="52.5" customHeight="1" spans="1:10">
      <c r="A6" s="144" t="s">
        <v>46</v>
      </c>
      <c r="B6" s="144"/>
      <c r="C6" s="144"/>
      <c r="D6" s="144"/>
      <c r="E6" s="144"/>
      <c r="F6" s="144"/>
      <c r="G6" s="144"/>
      <c r="H6" s="144"/>
      <c r="I6" s="144"/>
      <c r="J6" s="144"/>
    </row>
    <row r="7" ht="52.5" customHeight="1" outlineLevel="1" spans="1:10">
      <c r="A7" s="145" t="s">
        <v>404</v>
      </c>
      <c r="B7" s="145" t="s">
        <v>458</v>
      </c>
      <c r="C7" s="145" t="s">
        <v>459</v>
      </c>
      <c r="D7" s="145" t="s">
        <v>460</v>
      </c>
      <c r="E7" s="145" t="s">
        <v>461</v>
      </c>
      <c r="F7" s="145" t="s">
        <v>462</v>
      </c>
      <c r="G7" s="144" t="s">
        <v>68</v>
      </c>
      <c r="H7" s="144" t="s">
        <v>463</v>
      </c>
      <c r="I7" s="145" t="s">
        <v>464</v>
      </c>
      <c r="J7" s="145" t="s">
        <v>461</v>
      </c>
    </row>
    <row r="8" ht="52.5" customHeight="1" outlineLevel="1" spans="1:10">
      <c r="A8" s="145" t="s">
        <v>404</v>
      </c>
      <c r="B8" s="145" t="s">
        <v>458</v>
      </c>
      <c r="C8" s="145" t="s">
        <v>459</v>
      </c>
      <c r="D8" s="145" t="s">
        <v>465</v>
      </c>
      <c r="E8" s="145" t="s">
        <v>466</v>
      </c>
      <c r="F8" s="145" t="s">
        <v>467</v>
      </c>
      <c r="G8" s="144" t="s">
        <v>468</v>
      </c>
      <c r="H8" s="144" t="s">
        <v>469</v>
      </c>
      <c r="I8" s="145" t="s">
        <v>464</v>
      </c>
      <c r="J8" s="145" t="s">
        <v>466</v>
      </c>
    </row>
    <row r="9" ht="52.5" customHeight="1" outlineLevel="1" spans="1:10">
      <c r="A9" s="145" t="s">
        <v>404</v>
      </c>
      <c r="B9" s="145" t="s">
        <v>458</v>
      </c>
      <c r="C9" s="145" t="s">
        <v>470</v>
      </c>
      <c r="D9" s="145" t="s">
        <v>471</v>
      </c>
      <c r="E9" s="145" t="s">
        <v>472</v>
      </c>
      <c r="F9" s="145" t="s">
        <v>467</v>
      </c>
      <c r="G9" s="144" t="s">
        <v>473</v>
      </c>
      <c r="H9" s="144"/>
      <c r="I9" s="145" t="s">
        <v>474</v>
      </c>
      <c r="J9" s="145" t="s">
        <v>472</v>
      </c>
    </row>
    <row r="10" ht="52.5" customHeight="1" outlineLevel="1" spans="1:10">
      <c r="A10" s="145" t="s">
        <v>404</v>
      </c>
      <c r="B10" s="145" t="s">
        <v>458</v>
      </c>
      <c r="C10" s="145" t="s">
        <v>475</v>
      </c>
      <c r="D10" s="145" t="s">
        <v>476</v>
      </c>
      <c r="E10" s="145" t="s">
        <v>477</v>
      </c>
      <c r="F10" s="145" t="s">
        <v>462</v>
      </c>
      <c r="G10" s="144" t="s">
        <v>478</v>
      </c>
      <c r="H10" s="144" t="s">
        <v>469</v>
      </c>
      <c r="I10" s="145" t="s">
        <v>464</v>
      </c>
      <c r="J10" s="145" t="s">
        <v>477</v>
      </c>
    </row>
    <row r="11" ht="52.5" customHeight="1" outlineLevel="1" spans="1:10">
      <c r="A11" s="145" t="s">
        <v>397</v>
      </c>
      <c r="B11" s="145" t="s">
        <v>479</v>
      </c>
      <c r="C11" s="145" t="s">
        <v>459</v>
      </c>
      <c r="D11" s="145" t="s">
        <v>460</v>
      </c>
      <c r="E11" s="145" t="s">
        <v>480</v>
      </c>
      <c r="F11" s="145" t="s">
        <v>467</v>
      </c>
      <c r="G11" s="144" t="s">
        <v>481</v>
      </c>
      <c r="H11" s="144" t="s">
        <v>482</v>
      </c>
      <c r="I11" s="145" t="s">
        <v>464</v>
      </c>
      <c r="J11" s="145" t="s">
        <v>480</v>
      </c>
    </row>
    <row r="12" ht="52.5" customHeight="1" outlineLevel="1" spans="1:10">
      <c r="A12" s="145" t="s">
        <v>397</v>
      </c>
      <c r="B12" s="145" t="s">
        <v>483</v>
      </c>
      <c r="C12" s="145" t="s">
        <v>459</v>
      </c>
      <c r="D12" s="145" t="s">
        <v>484</v>
      </c>
      <c r="E12" s="145" t="s">
        <v>485</v>
      </c>
      <c r="F12" s="145" t="s">
        <v>462</v>
      </c>
      <c r="G12" s="144" t="s">
        <v>486</v>
      </c>
      <c r="H12" s="144" t="s">
        <v>469</v>
      </c>
      <c r="I12" s="145" t="s">
        <v>464</v>
      </c>
      <c r="J12" s="145" t="s">
        <v>487</v>
      </c>
    </row>
    <row r="13" ht="52.5" customHeight="1" outlineLevel="1" spans="1:10">
      <c r="A13" s="145" t="s">
        <v>397</v>
      </c>
      <c r="B13" s="145" t="s">
        <v>483</v>
      </c>
      <c r="C13" s="145" t="s">
        <v>470</v>
      </c>
      <c r="D13" s="145" t="s">
        <v>488</v>
      </c>
      <c r="E13" s="145" t="s">
        <v>489</v>
      </c>
      <c r="F13" s="145" t="s">
        <v>462</v>
      </c>
      <c r="G13" s="144" t="s">
        <v>490</v>
      </c>
      <c r="H13" s="144" t="s">
        <v>469</v>
      </c>
      <c r="I13" s="145" t="s">
        <v>464</v>
      </c>
      <c r="J13" s="145" t="s">
        <v>489</v>
      </c>
    </row>
    <row r="14" ht="52.5" customHeight="1" outlineLevel="1" spans="1:10">
      <c r="A14" s="145" t="s">
        <v>397</v>
      </c>
      <c r="B14" s="145" t="s">
        <v>483</v>
      </c>
      <c r="C14" s="145" t="s">
        <v>475</v>
      </c>
      <c r="D14" s="145" t="s">
        <v>476</v>
      </c>
      <c r="E14" s="145" t="s">
        <v>491</v>
      </c>
      <c r="F14" s="145" t="s">
        <v>462</v>
      </c>
      <c r="G14" s="144" t="s">
        <v>478</v>
      </c>
      <c r="H14" s="144" t="s">
        <v>469</v>
      </c>
      <c r="I14" s="145" t="s">
        <v>464</v>
      </c>
      <c r="J14" s="145" t="s">
        <v>491</v>
      </c>
    </row>
    <row r="15" ht="52.5" customHeight="1" outlineLevel="1" spans="1:10">
      <c r="A15" s="145" t="s">
        <v>445</v>
      </c>
      <c r="B15" s="145" t="s">
        <v>492</v>
      </c>
      <c r="C15" s="145" t="s">
        <v>459</v>
      </c>
      <c r="D15" s="145" t="s">
        <v>460</v>
      </c>
      <c r="E15" s="145" t="s">
        <v>493</v>
      </c>
      <c r="F15" s="145" t="s">
        <v>462</v>
      </c>
      <c r="G15" s="144" t="s">
        <v>68</v>
      </c>
      <c r="H15" s="144" t="s">
        <v>494</v>
      </c>
      <c r="I15" s="145" t="s">
        <v>464</v>
      </c>
      <c r="J15" s="145" t="s">
        <v>495</v>
      </c>
    </row>
    <row r="16" ht="52.5" customHeight="1" outlineLevel="1" spans="1:10">
      <c r="A16" s="145" t="s">
        <v>445</v>
      </c>
      <c r="B16" s="145" t="s">
        <v>496</v>
      </c>
      <c r="C16" s="145" t="s">
        <v>459</v>
      </c>
      <c r="D16" s="145" t="s">
        <v>484</v>
      </c>
      <c r="E16" s="145" t="s">
        <v>497</v>
      </c>
      <c r="F16" s="145" t="s">
        <v>467</v>
      </c>
      <c r="G16" s="144" t="s">
        <v>468</v>
      </c>
      <c r="H16" s="144" t="s">
        <v>469</v>
      </c>
      <c r="I16" s="145" t="s">
        <v>464</v>
      </c>
      <c r="J16" s="145" t="s">
        <v>497</v>
      </c>
    </row>
    <row r="17" ht="52.5" customHeight="1" outlineLevel="1" spans="1:10">
      <c r="A17" s="145" t="s">
        <v>445</v>
      </c>
      <c r="B17" s="145" t="s">
        <v>496</v>
      </c>
      <c r="C17" s="145" t="s">
        <v>459</v>
      </c>
      <c r="D17" s="145" t="s">
        <v>465</v>
      </c>
      <c r="E17" s="145" t="s">
        <v>498</v>
      </c>
      <c r="F17" s="145" t="s">
        <v>467</v>
      </c>
      <c r="G17" s="144" t="s">
        <v>499</v>
      </c>
      <c r="H17" s="144"/>
      <c r="I17" s="145" t="s">
        <v>474</v>
      </c>
      <c r="J17" s="145" t="s">
        <v>498</v>
      </c>
    </row>
    <row r="18" ht="52.5" customHeight="1" outlineLevel="1" spans="1:10">
      <c r="A18" s="145" t="s">
        <v>445</v>
      </c>
      <c r="B18" s="145" t="s">
        <v>496</v>
      </c>
      <c r="C18" s="145" t="s">
        <v>470</v>
      </c>
      <c r="D18" s="145" t="s">
        <v>488</v>
      </c>
      <c r="E18" s="145" t="s">
        <v>500</v>
      </c>
      <c r="F18" s="145" t="s">
        <v>467</v>
      </c>
      <c r="G18" s="144" t="s">
        <v>473</v>
      </c>
      <c r="H18" s="144"/>
      <c r="I18" s="145" t="s">
        <v>474</v>
      </c>
      <c r="J18" s="145" t="s">
        <v>500</v>
      </c>
    </row>
    <row r="19" ht="52.5" customHeight="1" outlineLevel="1" spans="1:10">
      <c r="A19" s="145" t="s">
        <v>445</v>
      </c>
      <c r="B19" s="145" t="s">
        <v>496</v>
      </c>
      <c r="C19" s="145" t="s">
        <v>475</v>
      </c>
      <c r="D19" s="145" t="s">
        <v>476</v>
      </c>
      <c r="E19" s="145" t="s">
        <v>477</v>
      </c>
      <c r="F19" s="145" t="s">
        <v>462</v>
      </c>
      <c r="G19" s="144" t="s">
        <v>478</v>
      </c>
      <c r="H19" s="144" t="s">
        <v>469</v>
      </c>
      <c r="I19" s="145" t="s">
        <v>464</v>
      </c>
      <c r="J19" s="145" t="s">
        <v>477</v>
      </c>
    </row>
    <row r="20" ht="52.5" customHeight="1" outlineLevel="1" spans="1:10">
      <c r="A20" s="145" t="s">
        <v>402</v>
      </c>
      <c r="B20" s="145" t="s">
        <v>501</v>
      </c>
      <c r="C20" s="145" t="s">
        <v>459</v>
      </c>
      <c r="D20" s="145" t="s">
        <v>460</v>
      </c>
      <c r="E20" s="145" t="s">
        <v>502</v>
      </c>
      <c r="F20" s="145" t="s">
        <v>467</v>
      </c>
      <c r="G20" s="144" t="s">
        <v>64</v>
      </c>
      <c r="H20" s="144" t="s">
        <v>503</v>
      </c>
      <c r="I20" s="145" t="s">
        <v>464</v>
      </c>
      <c r="J20" s="145" t="s">
        <v>504</v>
      </c>
    </row>
    <row r="21" ht="52.5" customHeight="1" outlineLevel="1" spans="1:10">
      <c r="A21" s="145" t="s">
        <v>402</v>
      </c>
      <c r="B21" s="145" t="s">
        <v>501</v>
      </c>
      <c r="C21" s="145" t="s">
        <v>459</v>
      </c>
      <c r="D21" s="145" t="s">
        <v>465</v>
      </c>
      <c r="E21" s="145" t="s">
        <v>505</v>
      </c>
      <c r="F21" s="145" t="s">
        <v>462</v>
      </c>
      <c r="G21" s="144" t="s">
        <v>486</v>
      </c>
      <c r="H21" s="144" t="s">
        <v>469</v>
      </c>
      <c r="I21" s="145" t="s">
        <v>464</v>
      </c>
      <c r="J21" s="145" t="s">
        <v>505</v>
      </c>
    </row>
    <row r="22" ht="52.5" customHeight="1" outlineLevel="1" spans="1:10">
      <c r="A22" s="145" t="s">
        <v>402</v>
      </c>
      <c r="B22" s="145" t="s">
        <v>501</v>
      </c>
      <c r="C22" s="145" t="s">
        <v>470</v>
      </c>
      <c r="D22" s="145" t="s">
        <v>488</v>
      </c>
      <c r="E22" s="145" t="s">
        <v>506</v>
      </c>
      <c r="F22" s="145" t="s">
        <v>467</v>
      </c>
      <c r="G22" s="144" t="s">
        <v>507</v>
      </c>
      <c r="H22" s="144"/>
      <c r="I22" s="145" t="s">
        <v>474</v>
      </c>
      <c r="J22" s="145" t="s">
        <v>506</v>
      </c>
    </row>
    <row r="23" ht="52.5" customHeight="1" outlineLevel="1" spans="1:10">
      <c r="A23" s="145" t="s">
        <v>402</v>
      </c>
      <c r="B23" s="145" t="s">
        <v>501</v>
      </c>
      <c r="C23" s="145" t="s">
        <v>475</v>
      </c>
      <c r="D23" s="145" t="s">
        <v>476</v>
      </c>
      <c r="E23" s="145" t="s">
        <v>508</v>
      </c>
      <c r="F23" s="145" t="s">
        <v>462</v>
      </c>
      <c r="G23" s="144" t="s">
        <v>478</v>
      </c>
      <c r="H23" s="144" t="s">
        <v>469</v>
      </c>
      <c r="I23" s="145" t="s">
        <v>464</v>
      </c>
      <c r="J23" s="145" t="s">
        <v>508</v>
      </c>
    </row>
    <row r="24" ht="52.5" customHeight="1" outlineLevel="1" spans="1:10">
      <c r="A24" s="145" t="s">
        <v>402</v>
      </c>
      <c r="B24" s="145" t="s">
        <v>501</v>
      </c>
      <c r="C24" s="145" t="s">
        <v>509</v>
      </c>
      <c r="D24" s="145" t="s">
        <v>510</v>
      </c>
      <c r="E24" s="145" t="s">
        <v>511</v>
      </c>
      <c r="F24" s="145" t="s">
        <v>512</v>
      </c>
      <c r="G24" s="144" t="s">
        <v>513</v>
      </c>
      <c r="H24" s="144" t="s">
        <v>514</v>
      </c>
      <c r="I24" s="145" t="s">
        <v>464</v>
      </c>
      <c r="J24" s="145" t="s">
        <v>511</v>
      </c>
    </row>
    <row r="25" ht="52.5" customHeight="1" outlineLevel="1" spans="1:10">
      <c r="A25" s="145" t="s">
        <v>427</v>
      </c>
      <c r="B25" s="145" t="s">
        <v>515</v>
      </c>
      <c r="C25" s="145" t="s">
        <v>459</v>
      </c>
      <c r="D25" s="145" t="s">
        <v>460</v>
      </c>
      <c r="E25" s="145" t="s">
        <v>516</v>
      </c>
      <c r="F25" s="145" t="s">
        <v>462</v>
      </c>
      <c r="G25" s="144" t="s">
        <v>62</v>
      </c>
      <c r="H25" s="144" t="s">
        <v>503</v>
      </c>
      <c r="I25" s="145" t="s">
        <v>464</v>
      </c>
      <c r="J25" s="145" t="s">
        <v>516</v>
      </c>
    </row>
    <row r="26" ht="52.5" customHeight="1" outlineLevel="1" spans="1:10">
      <c r="A26" s="145" t="s">
        <v>427</v>
      </c>
      <c r="B26" s="145" t="s">
        <v>517</v>
      </c>
      <c r="C26" s="145" t="s">
        <v>459</v>
      </c>
      <c r="D26" s="145" t="s">
        <v>460</v>
      </c>
      <c r="E26" s="145" t="s">
        <v>518</v>
      </c>
      <c r="F26" s="145" t="s">
        <v>462</v>
      </c>
      <c r="G26" s="144" t="s">
        <v>62</v>
      </c>
      <c r="H26" s="144" t="s">
        <v>519</v>
      </c>
      <c r="I26" s="145" t="s">
        <v>464</v>
      </c>
      <c r="J26" s="145" t="s">
        <v>520</v>
      </c>
    </row>
    <row r="27" ht="52.5" customHeight="1" outlineLevel="1" spans="1:10">
      <c r="A27" s="145" t="s">
        <v>427</v>
      </c>
      <c r="B27" s="145" t="s">
        <v>517</v>
      </c>
      <c r="C27" s="145" t="s">
        <v>459</v>
      </c>
      <c r="D27" s="145" t="s">
        <v>460</v>
      </c>
      <c r="E27" s="145" t="s">
        <v>521</v>
      </c>
      <c r="F27" s="145" t="s">
        <v>462</v>
      </c>
      <c r="G27" s="144" t="s">
        <v>60</v>
      </c>
      <c r="H27" s="144" t="s">
        <v>503</v>
      </c>
      <c r="I27" s="145" t="s">
        <v>464</v>
      </c>
      <c r="J27" s="145" t="s">
        <v>521</v>
      </c>
    </row>
    <row r="28" ht="52.5" customHeight="1" outlineLevel="1" spans="1:10">
      <c r="A28" s="145" t="s">
        <v>427</v>
      </c>
      <c r="B28" s="145" t="s">
        <v>517</v>
      </c>
      <c r="C28" s="145" t="s">
        <v>459</v>
      </c>
      <c r="D28" s="145" t="s">
        <v>460</v>
      </c>
      <c r="E28" s="145" t="s">
        <v>522</v>
      </c>
      <c r="F28" s="145" t="s">
        <v>462</v>
      </c>
      <c r="G28" s="144" t="s">
        <v>62</v>
      </c>
      <c r="H28" s="144" t="s">
        <v>503</v>
      </c>
      <c r="I28" s="145" t="s">
        <v>464</v>
      </c>
      <c r="J28" s="145" t="s">
        <v>522</v>
      </c>
    </row>
    <row r="29" ht="52.5" customHeight="1" outlineLevel="1" spans="1:10">
      <c r="A29" s="145" t="s">
        <v>427</v>
      </c>
      <c r="B29" s="145" t="s">
        <v>517</v>
      </c>
      <c r="C29" s="145" t="s">
        <v>459</v>
      </c>
      <c r="D29" s="145" t="s">
        <v>484</v>
      </c>
      <c r="E29" s="145" t="s">
        <v>523</v>
      </c>
      <c r="F29" s="145" t="s">
        <v>467</v>
      </c>
      <c r="G29" s="144" t="s">
        <v>468</v>
      </c>
      <c r="H29" s="144" t="s">
        <v>469</v>
      </c>
      <c r="I29" s="145" t="s">
        <v>464</v>
      </c>
      <c r="J29" s="145" t="s">
        <v>524</v>
      </c>
    </row>
    <row r="30" ht="52.5" customHeight="1" outlineLevel="1" spans="1:10">
      <c r="A30" s="145" t="s">
        <v>427</v>
      </c>
      <c r="B30" s="145" t="s">
        <v>517</v>
      </c>
      <c r="C30" s="145" t="s">
        <v>459</v>
      </c>
      <c r="D30" s="145" t="s">
        <v>484</v>
      </c>
      <c r="E30" s="145" t="s">
        <v>525</v>
      </c>
      <c r="F30" s="145" t="s">
        <v>467</v>
      </c>
      <c r="G30" s="144" t="s">
        <v>526</v>
      </c>
      <c r="H30" s="144"/>
      <c r="I30" s="145" t="s">
        <v>474</v>
      </c>
      <c r="J30" s="145" t="s">
        <v>525</v>
      </c>
    </row>
    <row r="31" ht="52.5" customHeight="1" outlineLevel="1" spans="1:10">
      <c r="A31" s="145" t="s">
        <v>427</v>
      </c>
      <c r="B31" s="145" t="s">
        <v>517</v>
      </c>
      <c r="C31" s="145" t="s">
        <v>459</v>
      </c>
      <c r="D31" s="145" t="s">
        <v>465</v>
      </c>
      <c r="E31" s="145" t="s">
        <v>527</v>
      </c>
      <c r="F31" s="145" t="s">
        <v>467</v>
      </c>
      <c r="G31" s="144" t="s">
        <v>528</v>
      </c>
      <c r="H31" s="144"/>
      <c r="I31" s="145" t="s">
        <v>474</v>
      </c>
      <c r="J31" s="145" t="s">
        <v>529</v>
      </c>
    </row>
    <row r="32" ht="52.5" customHeight="1" outlineLevel="1" spans="1:10">
      <c r="A32" s="145" t="s">
        <v>427</v>
      </c>
      <c r="B32" s="145" t="s">
        <v>517</v>
      </c>
      <c r="C32" s="145" t="s">
        <v>459</v>
      </c>
      <c r="D32" s="145" t="s">
        <v>465</v>
      </c>
      <c r="E32" s="145" t="s">
        <v>530</v>
      </c>
      <c r="F32" s="145" t="s">
        <v>467</v>
      </c>
      <c r="G32" s="144" t="s">
        <v>499</v>
      </c>
      <c r="H32" s="144"/>
      <c r="I32" s="145" t="s">
        <v>474</v>
      </c>
      <c r="J32" s="145" t="s">
        <v>531</v>
      </c>
    </row>
    <row r="33" ht="52.5" customHeight="1" outlineLevel="1" spans="1:10">
      <c r="A33" s="145" t="s">
        <v>427</v>
      </c>
      <c r="B33" s="145" t="s">
        <v>517</v>
      </c>
      <c r="C33" s="145" t="s">
        <v>470</v>
      </c>
      <c r="D33" s="145" t="s">
        <v>488</v>
      </c>
      <c r="E33" s="145" t="s">
        <v>532</v>
      </c>
      <c r="F33" s="145" t="s">
        <v>467</v>
      </c>
      <c r="G33" s="144" t="s">
        <v>533</v>
      </c>
      <c r="H33" s="144"/>
      <c r="I33" s="145" t="s">
        <v>474</v>
      </c>
      <c r="J33" s="145" t="s">
        <v>534</v>
      </c>
    </row>
    <row r="34" ht="52.5" customHeight="1" outlineLevel="1" spans="1:10">
      <c r="A34" s="145" t="s">
        <v>427</v>
      </c>
      <c r="B34" s="145" t="s">
        <v>517</v>
      </c>
      <c r="C34" s="145" t="s">
        <v>470</v>
      </c>
      <c r="D34" s="145" t="s">
        <v>488</v>
      </c>
      <c r="E34" s="145" t="s">
        <v>535</v>
      </c>
      <c r="F34" s="145" t="s">
        <v>467</v>
      </c>
      <c r="G34" s="144" t="s">
        <v>536</v>
      </c>
      <c r="H34" s="144"/>
      <c r="I34" s="145" t="s">
        <v>474</v>
      </c>
      <c r="J34" s="145" t="s">
        <v>535</v>
      </c>
    </row>
    <row r="35" ht="52.5" customHeight="1" outlineLevel="1" spans="1:10">
      <c r="A35" s="145" t="s">
        <v>427</v>
      </c>
      <c r="B35" s="145" t="s">
        <v>517</v>
      </c>
      <c r="C35" s="145" t="s">
        <v>475</v>
      </c>
      <c r="D35" s="145" t="s">
        <v>476</v>
      </c>
      <c r="E35" s="145" t="s">
        <v>477</v>
      </c>
      <c r="F35" s="145" t="s">
        <v>462</v>
      </c>
      <c r="G35" s="144" t="s">
        <v>478</v>
      </c>
      <c r="H35" s="144" t="s">
        <v>469</v>
      </c>
      <c r="I35" s="145" t="s">
        <v>464</v>
      </c>
      <c r="J35" s="145" t="s">
        <v>537</v>
      </c>
    </row>
    <row r="36" ht="52.5" customHeight="1" outlineLevel="1" spans="1:10">
      <c r="A36" s="145" t="s">
        <v>439</v>
      </c>
      <c r="B36" s="145" t="s">
        <v>538</v>
      </c>
      <c r="C36" s="145" t="s">
        <v>459</v>
      </c>
      <c r="D36" s="145" t="s">
        <v>460</v>
      </c>
      <c r="E36" s="145" t="s">
        <v>539</v>
      </c>
      <c r="F36" s="145" t="s">
        <v>462</v>
      </c>
      <c r="G36" s="144" t="s">
        <v>61</v>
      </c>
      <c r="H36" s="144" t="s">
        <v>503</v>
      </c>
      <c r="I36" s="145" t="s">
        <v>464</v>
      </c>
      <c r="J36" s="145" t="s">
        <v>539</v>
      </c>
    </row>
    <row r="37" ht="52.5" customHeight="1" outlineLevel="1" spans="1:10">
      <c r="A37" s="145" t="s">
        <v>439</v>
      </c>
      <c r="B37" s="145" t="s">
        <v>538</v>
      </c>
      <c r="C37" s="145" t="s">
        <v>459</v>
      </c>
      <c r="D37" s="145" t="s">
        <v>460</v>
      </c>
      <c r="E37" s="145" t="s">
        <v>540</v>
      </c>
      <c r="F37" s="145" t="s">
        <v>462</v>
      </c>
      <c r="G37" s="144" t="s">
        <v>62</v>
      </c>
      <c r="H37" s="144" t="s">
        <v>503</v>
      </c>
      <c r="I37" s="145" t="s">
        <v>464</v>
      </c>
      <c r="J37" s="145" t="s">
        <v>540</v>
      </c>
    </row>
    <row r="38" ht="52.5" customHeight="1" outlineLevel="1" spans="1:10">
      <c r="A38" s="145" t="s">
        <v>439</v>
      </c>
      <c r="B38" s="145" t="s">
        <v>538</v>
      </c>
      <c r="C38" s="145" t="s">
        <v>459</v>
      </c>
      <c r="D38" s="145" t="s">
        <v>484</v>
      </c>
      <c r="E38" s="145" t="s">
        <v>541</v>
      </c>
      <c r="F38" s="145" t="s">
        <v>462</v>
      </c>
      <c r="G38" s="144" t="s">
        <v>542</v>
      </c>
      <c r="H38" s="144" t="s">
        <v>543</v>
      </c>
      <c r="I38" s="145" t="s">
        <v>464</v>
      </c>
      <c r="J38" s="145" t="s">
        <v>544</v>
      </c>
    </row>
    <row r="39" ht="52.5" customHeight="1" outlineLevel="1" spans="1:10">
      <c r="A39" s="145" t="s">
        <v>439</v>
      </c>
      <c r="B39" s="145" t="s">
        <v>538</v>
      </c>
      <c r="C39" s="145" t="s">
        <v>459</v>
      </c>
      <c r="D39" s="145" t="s">
        <v>484</v>
      </c>
      <c r="E39" s="145" t="s">
        <v>545</v>
      </c>
      <c r="F39" s="145" t="s">
        <v>467</v>
      </c>
      <c r="G39" s="144" t="s">
        <v>468</v>
      </c>
      <c r="H39" s="144" t="s">
        <v>469</v>
      </c>
      <c r="I39" s="145" t="s">
        <v>464</v>
      </c>
      <c r="J39" s="145" t="s">
        <v>545</v>
      </c>
    </row>
    <row r="40" ht="52.5" customHeight="1" outlineLevel="1" spans="1:10">
      <c r="A40" s="145" t="s">
        <v>439</v>
      </c>
      <c r="B40" s="145" t="s">
        <v>538</v>
      </c>
      <c r="C40" s="145" t="s">
        <v>459</v>
      </c>
      <c r="D40" s="145" t="s">
        <v>484</v>
      </c>
      <c r="E40" s="145" t="s">
        <v>546</v>
      </c>
      <c r="F40" s="145" t="s">
        <v>467</v>
      </c>
      <c r="G40" s="144" t="s">
        <v>468</v>
      </c>
      <c r="H40" s="144" t="s">
        <v>469</v>
      </c>
      <c r="I40" s="145" t="s">
        <v>464</v>
      </c>
      <c r="J40" s="145" t="s">
        <v>546</v>
      </c>
    </row>
    <row r="41" ht="52.5" customHeight="1" outlineLevel="1" spans="1:10">
      <c r="A41" s="145" t="s">
        <v>439</v>
      </c>
      <c r="B41" s="145" t="s">
        <v>538</v>
      </c>
      <c r="C41" s="145" t="s">
        <v>459</v>
      </c>
      <c r="D41" s="145" t="s">
        <v>465</v>
      </c>
      <c r="E41" s="145" t="s">
        <v>547</v>
      </c>
      <c r="F41" s="145" t="s">
        <v>512</v>
      </c>
      <c r="G41" s="144" t="s">
        <v>499</v>
      </c>
      <c r="H41" s="144"/>
      <c r="I41" s="145" t="s">
        <v>474</v>
      </c>
      <c r="J41" s="145" t="s">
        <v>547</v>
      </c>
    </row>
    <row r="42" ht="52.5" customHeight="1" outlineLevel="1" spans="1:10">
      <c r="A42" s="145" t="s">
        <v>439</v>
      </c>
      <c r="B42" s="145" t="s">
        <v>538</v>
      </c>
      <c r="C42" s="145" t="s">
        <v>470</v>
      </c>
      <c r="D42" s="145" t="s">
        <v>488</v>
      </c>
      <c r="E42" s="145" t="s">
        <v>548</v>
      </c>
      <c r="F42" s="145" t="s">
        <v>467</v>
      </c>
      <c r="G42" s="144" t="s">
        <v>549</v>
      </c>
      <c r="H42" s="144"/>
      <c r="I42" s="145" t="s">
        <v>474</v>
      </c>
      <c r="J42" s="145" t="s">
        <v>550</v>
      </c>
    </row>
    <row r="43" ht="52.5" customHeight="1" outlineLevel="1" spans="1:10">
      <c r="A43" s="145" t="s">
        <v>439</v>
      </c>
      <c r="B43" s="145" t="s">
        <v>538</v>
      </c>
      <c r="C43" s="145" t="s">
        <v>470</v>
      </c>
      <c r="D43" s="145" t="s">
        <v>488</v>
      </c>
      <c r="E43" s="145" t="s">
        <v>551</v>
      </c>
      <c r="F43" s="145" t="s">
        <v>462</v>
      </c>
      <c r="G43" s="144" t="s">
        <v>68</v>
      </c>
      <c r="H43" s="144" t="s">
        <v>552</v>
      </c>
      <c r="I43" s="145" t="s">
        <v>464</v>
      </c>
      <c r="J43" s="145" t="s">
        <v>544</v>
      </c>
    </row>
    <row r="44" ht="52.5" customHeight="1" outlineLevel="1" spans="1:10">
      <c r="A44" s="145" t="s">
        <v>439</v>
      </c>
      <c r="B44" s="145" t="s">
        <v>538</v>
      </c>
      <c r="C44" s="145" t="s">
        <v>475</v>
      </c>
      <c r="D44" s="145" t="s">
        <v>476</v>
      </c>
      <c r="E44" s="145" t="s">
        <v>477</v>
      </c>
      <c r="F44" s="145" t="s">
        <v>462</v>
      </c>
      <c r="G44" s="144" t="s">
        <v>486</v>
      </c>
      <c r="H44" s="144" t="s">
        <v>469</v>
      </c>
      <c r="I44" s="145" t="s">
        <v>464</v>
      </c>
      <c r="J44" s="145" t="s">
        <v>477</v>
      </c>
    </row>
    <row r="45" ht="52.5" customHeight="1" outlineLevel="1" spans="1:10">
      <c r="A45" s="145" t="s">
        <v>433</v>
      </c>
      <c r="B45" s="145" t="s">
        <v>553</v>
      </c>
      <c r="C45" s="145" t="s">
        <v>459</v>
      </c>
      <c r="D45" s="145" t="s">
        <v>460</v>
      </c>
      <c r="E45" s="145" t="s">
        <v>554</v>
      </c>
      <c r="F45" s="145" t="s">
        <v>462</v>
      </c>
      <c r="G45" s="144" t="s">
        <v>555</v>
      </c>
      <c r="H45" s="144" t="s">
        <v>494</v>
      </c>
      <c r="I45" s="145" t="s">
        <v>464</v>
      </c>
      <c r="J45" s="145" t="s">
        <v>556</v>
      </c>
    </row>
    <row r="46" ht="52.5" customHeight="1" outlineLevel="1" spans="1:10">
      <c r="A46" s="145" t="s">
        <v>433</v>
      </c>
      <c r="B46" s="145" t="s">
        <v>553</v>
      </c>
      <c r="C46" s="145" t="s">
        <v>459</v>
      </c>
      <c r="D46" s="145" t="s">
        <v>460</v>
      </c>
      <c r="E46" s="145" t="s">
        <v>557</v>
      </c>
      <c r="F46" s="145" t="s">
        <v>462</v>
      </c>
      <c r="G46" s="144" t="s">
        <v>249</v>
      </c>
      <c r="H46" s="144" t="s">
        <v>494</v>
      </c>
      <c r="I46" s="145" t="s">
        <v>464</v>
      </c>
      <c r="J46" s="145" t="s">
        <v>557</v>
      </c>
    </row>
    <row r="47" ht="52.5" customHeight="1" outlineLevel="1" spans="1:10">
      <c r="A47" s="145" t="s">
        <v>433</v>
      </c>
      <c r="B47" s="145" t="s">
        <v>553</v>
      </c>
      <c r="C47" s="145" t="s">
        <v>459</v>
      </c>
      <c r="D47" s="145" t="s">
        <v>484</v>
      </c>
      <c r="E47" s="145" t="s">
        <v>558</v>
      </c>
      <c r="F47" s="145" t="s">
        <v>512</v>
      </c>
      <c r="G47" s="144" t="s">
        <v>478</v>
      </c>
      <c r="H47" s="144" t="s">
        <v>469</v>
      </c>
      <c r="I47" s="145" t="s">
        <v>464</v>
      </c>
      <c r="J47" s="145" t="s">
        <v>558</v>
      </c>
    </row>
    <row r="48" ht="52.5" customHeight="1" outlineLevel="1" spans="1:10">
      <c r="A48" s="145" t="s">
        <v>433</v>
      </c>
      <c r="B48" s="145" t="s">
        <v>553</v>
      </c>
      <c r="C48" s="145" t="s">
        <v>459</v>
      </c>
      <c r="D48" s="145" t="s">
        <v>465</v>
      </c>
      <c r="E48" s="145" t="s">
        <v>559</v>
      </c>
      <c r="F48" s="145" t="s">
        <v>467</v>
      </c>
      <c r="G48" s="144" t="s">
        <v>560</v>
      </c>
      <c r="H48" s="144"/>
      <c r="I48" s="145" t="s">
        <v>474</v>
      </c>
      <c r="J48" s="145" t="s">
        <v>561</v>
      </c>
    </row>
    <row r="49" ht="52.5" customHeight="1" outlineLevel="1" spans="1:10">
      <c r="A49" s="145" t="s">
        <v>433</v>
      </c>
      <c r="B49" s="145" t="s">
        <v>553</v>
      </c>
      <c r="C49" s="145" t="s">
        <v>470</v>
      </c>
      <c r="D49" s="145" t="s">
        <v>488</v>
      </c>
      <c r="E49" s="145" t="s">
        <v>562</v>
      </c>
      <c r="F49" s="145" t="s">
        <v>467</v>
      </c>
      <c r="G49" s="144" t="s">
        <v>563</v>
      </c>
      <c r="H49" s="144"/>
      <c r="I49" s="145" t="s">
        <v>474</v>
      </c>
      <c r="J49" s="145" t="s">
        <v>500</v>
      </c>
    </row>
    <row r="50" ht="52.5" customHeight="1" outlineLevel="1" spans="1:10">
      <c r="A50" s="145" t="s">
        <v>433</v>
      </c>
      <c r="B50" s="145" t="s">
        <v>553</v>
      </c>
      <c r="C50" s="145" t="s">
        <v>475</v>
      </c>
      <c r="D50" s="145" t="s">
        <v>476</v>
      </c>
      <c r="E50" s="145" t="s">
        <v>477</v>
      </c>
      <c r="F50" s="145" t="s">
        <v>462</v>
      </c>
      <c r="G50" s="144" t="s">
        <v>478</v>
      </c>
      <c r="H50" s="144" t="s">
        <v>469</v>
      </c>
      <c r="I50" s="145" t="s">
        <v>464</v>
      </c>
      <c r="J50" s="145" t="s">
        <v>477</v>
      </c>
    </row>
    <row r="51" ht="52.5" customHeight="1" outlineLevel="1" spans="1:10">
      <c r="A51" s="145" t="s">
        <v>411</v>
      </c>
      <c r="B51" s="145" t="s">
        <v>564</v>
      </c>
      <c r="C51" s="145" t="s">
        <v>459</v>
      </c>
      <c r="D51" s="145" t="s">
        <v>460</v>
      </c>
      <c r="E51" s="145" t="s">
        <v>565</v>
      </c>
      <c r="F51" s="145" t="s">
        <v>467</v>
      </c>
      <c r="G51" s="144" t="s">
        <v>566</v>
      </c>
      <c r="H51" s="144" t="s">
        <v>567</v>
      </c>
      <c r="I51" s="145" t="s">
        <v>464</v>
      </c>
      <c r="J51" s="145" t="s">
        <v>568</v>
      </c>
    </row>
    <row r="52" ht="52.5" customHeight="1" outlineLevel="1" spans="1:10">
      <c r="A52" s="145" t="s">
        <v>411</v>
      </c>
      <c r="B52" s="145" t="s">
        <v>569</v>
      </c>
      <c r="C52" s="145" t="s">
        <v>459</v>
      </c>
      <c r="D52" s="145" t="s">
        <v>460</v>
      </c>
      <c r="E52" s="145" t="s">
        <v>570</v>
      </c>
      <c r="F52" s="145" t="s">
        <v>462</v>
      </c>
      <c r="G52" s="144" t="s">
        <v>571</v>
      </c>
      <c r="H52" s="144" t="s">
        <v>572</v>
      </c>
      <c r="I52" s="145" t="s">
        <v>464</v>
      </c>
      <c r="J52" s="145" t="s">
        <v>570</v>
      </c>
    </row>
    <row r="53" ht="52.5" customHeight="1" outlineLevel="1" spans="1:10">
      <c r="A53" s="145" t="s">
        <v>411</v>
      </c>
      <c r="B53" s="145" t="s">
        <v>569</v>
      </c>
      <c r="C53" s="145" t="s">
        <v>459</v>
      </c>
      <c r="D53" s="145" t="s">
        <v>460</v>
      </c>
      <c r="E53" s="145" t="s">
        <v>573</v>
      </c>
      <c r="F53" s="145" t="s">
        <v>462</v>
      </c>
      <c r="G53" s="144" t="s">
        <v>574</v>
      </c>
      <c r="H53" s="144" t="s">
        <v>572</v>
      </c>
      <c r="I53" s="145" t="s">
        <v>464</v>
      </c>
      <c r="J53" s="145" t="s">
        <v>573</v>
      </c>
    </row>
    <row r="54" ht="52.5" customHeight="1" outlineLevel="1" spans="1:10">
      <c r="A54" s="145" t="s">
        <v>411</v>
      </c>
      <c r="B54" s="145" t="s">
        <v>569</v>
      </c>
      <c r="C54" s="145" t="s">
        <v>459</v>
      </c>
      <c r="D54" s="145" t="s">
        <v>484</v>
      </c>
      <c r="E54" s="145" t="s">
        <v>575</v>
      </c>
      <c r="F54" s="145" t="s">
        <v>467</v>
      </c>
      <c r="G54" s="144" t="s">
        <v>468</v>
      </c>
      <c r="H54" s="144" t="s">
        <v>469</v>
      </c>
      <c r="I54" s="145" t="s">
        <v>464</v>
      </c>
      <c r="J54" s="145" t="s">
        <v>575</v>
      </c>
    </row>
    <row r="55" ht="52.5" customHeight="1" outlineLevel="1" spans="1:10">
      <c r="A55" s="145" t="s">
        <v>411</v>
      </c>
      <c r="B55" s="145" t="s">
        <v>569</v>
      </c>
      <c r="C55" s="145" t="s">
        <v>459</v>
      </c>
      <c r="D55" s="145" t="s">
        <v>465</v>
      </c>
      <c r="E55" s="145" t="s">
        <v>576</v>
      </c>
      <c r="F55" s="145" t="s">
        <v>467</v>
      </c>
      <c r="G55" s="144" t="s">
        <v>577</v>
      </c>
      <c r="H55" s="144"/>
      <c r="I55" s="145" t="s">
        <v>474</v>
      </c>
      <c r="J55" s="145" t="s">
        <v>578</v>
      </c>
    </row>
    <row r="56" ht="52.5" customHeight="1" outlineLevel="1" spans="1:10">
      <c r="A56" s="145" t="s">
        <v>411</v>
      </c>
      <c r="B56" s="145" t="s">
        <v>569</v>
      </c>
      <c r="C56" s="145" t="s">
        <v>470</v>
      </c>
      <c r="D56" s="145" t="s">
        <v>488</v>
      </c>
      <c r="E56" s="145" t="s">
        <v>579</v>
      </c>
      <c r="F56" s="145" t="s">
        <v>467</v>
      </c>
      <c r="G56" s="144" t="s">
        <v>580</v>
      </c>
      <c r="H56" s="144"/>
      <c r="I56" s="145" t="s">
        <v>474</v>
      </c>
      <c r="J56" s="145" t="s">
        <v>581</v>
      </c>
    </row>
    <row r="57" ht="52.5" customHeight="1" outlineLevel="1" spans="1:10">
      <c r="A57" s="145" t="s">
        <v>411</v>
      </c>
      <c r="B57" s="145" t="s">
        <v>569</v>
      </c>
      <c r="C57" s="145" t="s">
        <v>475</v>
      </c>
      <c r="D57" s="145" t="s">
        <v>476</v>
      </c>
      <c r="E57" s="145" t="s">
        <v>582</v>
      </c>
      <c r="F57" s="145" t="s">
        <v>462</v>
      </c>
      <c r="G57" s="144" t="s">
        <v>478</v>
      </c>
      <c r="H57" s="144" t="s">
        <v>469</v>
      </c>
      <c r="I57" s="145" t="s">
        <v>464</v>
      </c>
      <c r="J57" s="145" t="s">
        <v>582</v>
      </c>
    </row>
    <row r="58" ht="52.5" customHeight="1" outlineLevel="1" spans="1:10">
      <c r="A58" s="145" t="s">
        <v>441</v>
      </c>
      <c r="B58" s="145" t="s">
        <v>583</v>
      </c>
      <c r="C58" s="145" t="s">
        <v>459</v>
      </c>
      <c r="D58" s="145" t="s">
        <v>460</v>
      </c>
      <c r="E58" s="145" t="s">
        <v>584</v>
      </c>
      <c r="F58" s="145" t="s">
        <v>467</v>
      </c>
      <c r="G58" s="144" t="s">
        <v>585</v>
      </c>
      <c r="H58" s="144" t="s">
        <v>514</v>
      </c>
      <c r="I58" s="145" t="s">
        <v>464</v>
      </c>
      <c r="J58" s="145" t="s">
        <v>441</v>
      </c>
    </row>
    <row r="59" ht="52.5" customHeight="1" outlineLevel="1" spans="1:10">
      <c r="A59" s="145" t="s">
        <v>441</v>
      </c>
      <c r="B59" s="145" t="s">
        <v>583</v>
      </c>
      <c r="C59" s="145" t="s">
        <v>459</v>
      </c>
      <c r="D59" s="145" t="s">
        <v>484</v>
      </c>
      <c r="E59" s="145" t="s">
        <v>586</v>
      </c>
      <c r="F59" s="145" t="s">
        <v>467</v>
      </c>
      <c r="G59" s="144" t="s">
        <v>468</v>
      </c>
      <c r="H59" s="144" t="s">
        <v>469</v>
      </c>
      <c r="I59" s="145" t="s">
        <v>464</v>
      </c>
      <c r="J59" s="145" t="s">
        <v>441</v>
      </c>
    </row>
    <row r="60" ht="52.5" customHeight="1" outlineLevel="1" spans="1:10">
      <c r="A60" s="145" t="s">
        <v>441</v>
      </c>
      <c r="B60" s="145" t="s">
        <v>583</v>
      </c>
      <c r="C60" s="145" t="s">
        <v>459</v>
      </c>
      <c r="D60" s="145" t="s">
        <v>465</v>
      </c>
      <c r="E60" s="145" t="s">
        <v>587</v>
      </c>
      <c r="F60" s="145" t="s">
        <v>467</v>
      </c>
      <c r="G60" s="144" t="s">
        <v>468</v>
      </c>
      <c r="H60" s="144" t="s">
        <v>469</v>
      </c>
      <c r="I60" s="145" t="s">
        <v>464</v>
      </c>
      <c r="J60" s="145" t="s">
        <v>441</v>
      </c>
    </row>
    <row r="61" ht="52.5" customHeight="1" outlineLevel="1" spans="1:10">
      <c r="A61" s="145" t="s">
        <v>441</v>
      </c>
      <c r="B61" s="145" t="s">
        <v>583</v>
      </c>
      <c r="C61" s="145" t="s">
        <v>470</v>
      </c>
      <c r="D61" s="145" t="s">
        <v>488</v>
      </c>
      <c r="E61" s="145" t="s">
        <v>588</v>
      </c>
      <c r="F61" s="145" t="s">
        <v>462</v>
      </c>
      <c r="G61" s="144" t="s">
        <v>589</v>
      </c>
      <c r="H61" s="144"/>
      <c r="I61" s="145" t="s">
        <v>474</v>
      </c>
      <c r="J61" s="145" t="s">
        <v>441</v>
      </c>
    </row>
    <row r="62" ht="52.5" customHeight="1" outlineLevel="1" spans="1:10">
      <c r="A62" s="145" t="s">
        <v>441</v>
      </c>
      <c r="B62" s="145" t="s">
        <v>583</v>
      </c>
      <c r="C62" s="145" t="s">
        <v>475</v>
      </c>
      <c r="D62" s="145" t="s">
        <v>476</v>
      </c>
      <c r="E62" s="145" t="s">
        <v>590</v>
      </c>
      <c r="F62" s="145" t="s">
        <v>462</v>
      </c>
      <c r="G62" s="144" t="s">
        <v>591</v>
      </c>
      <c r="H62" s="144" t="s">
        <v>469</v>
      </c>
      <c r="I62" s="145" t="s">
        <v>464</v>
      </c>
      <c r="J62" s="145" t="s">
        <v>441</v>
      </c>
    </row>
    <row r="63" ht="52.5" customHeight="1" outlineLevel="1" spans="1:10">
      <c r="A63" s="145" t="s">
        <v>415</v>
      </c>
      <c r="B63" s="145" t="s">
        <v>592</v>
      </c>
      <c r="C63" s="145" t="s">
        <v>459</v>
      </c>
      <c r="D63" s="145" t="s">
        <v>460</v>
      </c>
      <c r="E63" s="145" t="s">
        <v>593</v>
      </c>
      <c r="F63" s="145" t="s">
        <v>467</v>
      </c>
      <c r="G63" s="144" t="s">
        <v>64</v>
      </c>
      <c r="H63" s="144" t="s">
        <v>482</v>
      </c>
      <c r="I63" s="145" t="s">
        <v>464</v>
      </c>
      <c r="J63" s="145" t="s">
        <v>593</v>
      </c>
    </row>
    <row r="64" ht="52.5" customHeight="1" outlineLevel="1" spans="1:10">
      <c r="A64" s="145" t="s">
        <v>415</v>
      </c>
      <c r="B64" s="145" t="s">
        <v>592</v>
      </c>
      <c r="C64" s="145" t="s">
        <v>459</v>
      </c>
      <c r="D64" s="145" t="s">
        <v>484</v>
      </c>
      <c r="E64" s="145" t="s">
        <v>594</v>
      </c>
      <c r="F64" s="145" t="s">
        <v>467</v>
      </c>
      <c r="G64" s="144" t="s">
        <v>468</v>
      </c>
      <c r="H64" s="144" t="s">
        <v>469</v>
      </c>
      <c r="I64" s="145" t="s">
        <v>464</v>
      </c>
      <c r="J64" s="145" t="s">
        <v>594</v>
      </c>
    </row>
    <row r="65" ht="52.5" customHeight="1" outlineLevel="1" spans="1:10">
      <c r="A65" s="145" t="s">
        <v>415</v>
      </c>
      <c r="B65" s="145" t="s">
        <v>592</v>
      </c>
      <c r="C65" s="145" t="s">
        <v>470</v>
      </c>
      <c r="D65" s="145" t="s">
        <v>488</v>
      </c>
      <c r="E65" s="145" t="s">
        <v>595</v>
      </c>
      <c r="F65" s="145" t="s">
        <v>462</v>
      </c>
      <c r="G65" s="144" t="s">
        <v>596</v>
      </c>
      <c r="H65" s="144" t="s">
        <v>469</v>
      </c>
      <c r="I65" s="145" t="s">
        <v>464</v>
      </c>
      <c r="J65" s="145" t="s">
        <v>595</v>
      </c>
    </row>
    <row r="66" ht="52.5" customHeight="1" outlineLevel="1" spans="1:10">
      <c r="A66" s="145" t="s">
        <v>415</v>
      </c>
      <c r="B66" s="145" t="s">
        <v>592</v>
      </c>
      <c r="C66" s="145" t="s">
        <v>475</v>
      </c>
      <c r="D66" s="145" t="s">
        <v>476</v>
      </c>
      <c r="E66" s="145" t="s">
        <v>597</v>
      </c>
      <c r="F66" s="145" t="s">
        <v>462</v>
      </c>
      <c r="G66" s="144" t="s">
        <v>478</v>
      </c>
      <c r="H66" s="144" t="s">
        <v>469</v>
      </c>
      <c r="I66" s="145" t="s">
        <v>464</v>
      </c>
      <c r="J66" s="145" t="s">
        <v>597</v>
      </c>
    </row>
    <row r="67" ht="52.5" customHeight="1" outlineLevel="1" spans="1:10">
      <c r="A67" s="145" t="s">
        <v>415</v>
      </c>
      <c r="B67" s="145" t="s">
        <v>592</v>
      </c>
      <c r="C67" s="145" t="s">
        <v>509</v>
      </c>
      <c r="D67" s="145" t="s">
        <v>510</v>
      </c>
      <c r="E67" s="145" t="s">
        <v>415</v>
      </c>
      <c r="F67" s="145" t="s">
        <v>512</v>
      </c>
      <c r="G67" s="144" t="s">
        <v>598</v>
      </c>
      <c r="H67" s="144" t="s">
        <v>514</v>
      </c>
      <c r="I67" s="145" t="s">
        <v>464</v>
      </c>
      <c r="J67" s="145" t="s">
        <v>415</v>
      </c>
    </row>
    <row r="68" ht="52.5" customHeight="1" outlineLevel="1" spans="1:10">
      <c r="A68" s="145" t="s">
        <v>399</v>
      </c>
      <c r="B68" s="145" t="s">
        <v>599</v>
      </c>
      <c r="C68" s="145" t="s">
        <v>459</v>
      </c>
      <c r="D68" s="145" t="s">
        <v>460</v>
      </c>
      <c r="E68" s="145" t="s">
        <v>600</v>
      </c>
      <c r="F68" s="145" t="s">
        <v>467</v>
      </c>
      <c r="G68" s="144" t="s">
        <v>65</v>
      </c>
      <c r="H68" s="144" t="s">
        <v>482</v>
      </c>
      <c r="I68" s="145" t="s">
        <v>464</v>
      </c>
      <c r="J68" s="145" t="s">
        <v>600</v>
      </c>
    </row>
    <row r="69" ht="52.5" customHeight="1" outlineLevel="1" spans="1:10">
      <c r="A69" s="145" t="s">
        <v>399</v>
      </c>
      <c r="B69" s="145" t="s">
        <v>599</v>
      </c>
      <c r="C69" s="145" t="s">
        <v>459</v>
      </c>
      <c r="D69" s="145" t="s">
        <v>460</v>
      </c>
      <c r="E69" s="145" t="s">
        <v>601</v>
      </c>
      <c r="F69" s="145" t="s">
        <v>467</v>
      </c>
      <c r="G69" s="144" t="s">
        <v>481</v>
      </c>
      <c r="H69" s="144" t="s">
        <v>482</v>
      </c>
      <c r="I69" s="145" t="s">
        <v>464</v>
      </c>
      <c r="J69" s="145" t="s">
        <v>601</v>
      </c>
    </row>
    <row r="70" ht="52.5" customHeight="1" outlineLevel="1" spans="1:10">
      <c r="A70" s="145" t="s">
        <v>399</v>
      </c>
      <c r="B70" s="145" t="s">
        <v>599</v>
      </c>
      <c r="C70" s="145" t="s">
        <v>459</v>
      </c>
      <c r="D70" s="145" t="s">
        <v>465</v>
      </c>
      <c r="E70" s="145" t="s">
        <v>602</v>
      </c>
      <c r="F70" s="145" t="s">
        <v>462</v>
      </c>
      <c r="G70" s="144" t="s">
        <v>478</v>
      </c>
      <c r="H70" s="144" t="s">
        <v>469</v>
      </c>
      <c r="I70" s="145" t="s">
        <v>464</v>
      </c>
      <c r="J70" s="145" t="s">
        <v>602</v>
      </c>
    </row>
    <row r="71" ht="52.5" customHeight="1" outlineLevel="1" spans="1:10">
      <c r="A71" s="145" t="s">
        <v>399</v>
      </c>
      <c r="B71" s="145" t="s">
        <v>599</v>
      </c>
      <c r="C71" s="145" t="s">
        <v>470</v>
      </c>
      <c r="D71" s="145" t="s">
        <v>488</v>
      </c>
      <c r="E71" s="145" t="s">
        <v>603</v>
      </c>
      <c r="F71" s="145" t="s">
        <v>467</v>
      </c>
      <c r="G71" s="144" t="s">
        <v>507</v>
      </c>
      <c r="H71" s="144"/>
      <c r="I71" s="145" t="s">
        <v>474</v>
      </c>
      <c r="J71" s="145" t="s">
        <v>604</v>
      </c>
    </row>
    <row r="72" ht="52.5" customHeight="1" outlineLevel="1" spans="1:10">
      <c r="A72" s="145" t="s">
        <v>399</v>
      </c>
      <c r="B72" s="145" t="s">
        <v>599</v>
      </c>
      <c r="C72" s="145" t="s">
        <v>475</v>
      </c>
      <c r="D72" s="145" t="s">
        <v>476</v>
      </c>
      <c r="E72" s="145" t="s">
        <v>605</v>
      </c>
      <c r="F72" s="145" t="s">
        <v>462</v>
      </c>
      <c r="G72" s="144" t="s">
        <v>486</v>
      </c>
      <c r="H72" s="144" t="s">
        <v>469</v>
      </c>
      <c r="I72" s="145" t="s">
        <v>464</v>
      </c>
      <c r="J72" s="145" t="s">
        <v>606</v>
      </c>
    </row>
    <row r="73" ht="52.5" customHeight="1" outlineLevel="1" spans="1:10">
      <c r="A73" s="145" t="s">
        <v>399</v>
      </c>
      <c r="B73" s="145" t="s">
        <v>599</v>
      </c>
      <c r="C73" s="145" t="s">
        <v>509</v>
      </c>
      <c r="D73" s="145" t="s">
        <v>510</v>
      </c>
      <c r="E73" s="145" t="s">
        <v>607</v>
      </c>
      <c r="F73" s="145" t="s">
        <v>512</v>
      </c>
      <c r="G73" s="144" t="s">
        <v>608</v>
      </c>
      <c r="H73" s="144" t="s">
        <v>514</v>
      </c>
      <c r="I73" s="145" t="s">
        <v>464</v>
      </c>
      <c r="J73" s="145" t="s">
        <v>607</v>
      </c>
    </row>
    <row r="74" ht="52.5" customHeight="1" outlineLevel="1" spans="1:10">
      <c r="A74" s="145" t="s">
        <v>425</v>
      </c>
      <c r="B74" s="145" t="s">
        <v>609</v>
      </c>
      <c r="C74" s="145" t="s">
        <v>459</v>
      </c>
      <c r="D74" s="145" t="s">
        <v>460</v>
      </c>
      <c r="E74" s="145" t="s">
        <v>610</v>
      </c>
      <c r="F74" s="145" t="s">
        <v>467</v>
      </c>
      <c r="G74" s="144" t="s">
        <v>65</v>
      </c>
      <c r="H74" s="144" t="s">
        <v>482</v>
      </c>
      <c r="I74" s="145" t="s">
        <v>464</v>
      </c>
      <c r="J74" s="145" t="s">
        <v>611</v>
      </c>
    </row>
    <row r="75" ht="52.5" customHeight="1" outlineLevel="1" spans="1:10">
      <c r="A75" s="145" t="s">
        <v>425</v>
      </c>
      <c r="B75" s="145" t="s">
        <v>609</v>
      </c>
      <c r="C75" s="145" t="s">
        <v>459</v>
      </c>
      <c r="D75" s="145" t="s">
        <v>484</v>
      </c>
      <c r="E75" s="145" t="s">
        <v>612</v>
      </c>
      <c r="F75" s="145" t="s">
        <v>467</v>
      </c>
      <c r="G75" s="144" t="s">
        <v>526</v>
      </c>
      <c r="H75" s="144"/>
      <c r="I75" s="145" t="s">
        <v>474</v>
      </c>
      <c r="J75" s="145" t="s">
        <v>612</v>
      </c>
    </row>
    <row r="76" ht="52.5" customHeight="1" outlineLevel="1" spans="1:10">
      <c r="A76" s="145" t="s">
        <v>425</v>
      </c>
      <c r="B76" s="145" t="s">
        <v>609</v>
      </c>
      <c r="C76" s="145" t="s">
        <v>459</v>
      </c>
      <c r="D76" s="145" t="s">
        <v>465</v>
      </c>
      <c r="E76" s="145" t="s">
        <v>613</v>
      </c>
      <c r="F76" s="145" t="s">
        <v>467</v>
      </c>
      <c r="G76" s="144" t="s">
        <v>499</v>
      </c>
      <c r="H76" s="144"/>
      <c r="I76" s="145" t="s">
        <v>474</v>
      </c>
      <c r="J76" s="145" t="s">
        <v>613</v>
      </c>
    </row>
    <row r="77" ht="52.5" customHeight="1" outlineLevel="1" spans="1:10">
      <c r="A77" s="145" t="s">
        <v>425</v>
      </c>
      <c r="B77" s="145" t="s">
        <v>609</v>
      </c>
      <c r="C77" s="145" t="s">
        <v>470</v>
      </c>
      <c r="D77" s="145" t="s">
        <v>488</v>
      </c>
      <c r="E77" s="145" t="s">
        <v>614</v>
      </c>
      <c r="F77" s="145" t="s">
        <v>467</v>
      </c>
      <c r="G77" s="144" t="s">
        <v>549</v>
      </c>
      <c r="H77" s="144"/>
      <c r="I77" s="145" t="s">
        <v>474</v>
      </c>
      <c r="J77" s="145" t="s">
        <v>614</v>
      </c>
    </row>
    <row r="78" ht="52.5" customHeight="1" outlineLevel="1" spans="1:10">
      <c r="A78" s="145" t="s">
        <v>425</v>
      </c>
      <c r="B78" s="145" t="s">
        <v>609</v>
      </c>
      <c r="C78" s="145" t="s">
        <v>475</v>
      </c>
      <c r="D78" s="145" t="s">
        <v>476</v>
      </c>
      <c r="E78" s="145" t="s">
        <v>615</v>
      </c>
      <c r="F78" s="145" t="s">
        <v>462</v>
      </c>
      <c r="G78" s="144" t="s">
        <v>478</v>
      </c>
      <c r="H78" s="144" t="s">
        <v>469</v>
      </c>
      <c r="I78" s="145" t="s">
        <v>464</v>
      </c>
      <c r="J78" s="145" t="s">
        <v>616</v>
      </c>
    </row>
    <row r="79" ht="52.5" customHeight="1" outlineLevel="1" spans="1:10">
      <c r="A79" s="145" t="s">
        <v>435</v>
      </c>
      <c r="B79" s="145" t="s">
        <v>617</v>
      </c>
      <c r="C79" s="145" t="s">
        <v>459</v>
      </c>
      <c r="D79" s="145" t="s">
        <v>460</v>
      </c>
      <c r="E79" s="145" t="s">
        <v>618</v>
      </c>
      <c r="F79" s="145" t="s">
        <v>467</v>
      </c>
      <c r="G79" s="144" t="s">
        <v>555</v>
      </c>
      <c r="H79" s="144" t="s">
        <v>494</v>
      </c>
      <c r="I79" s="145" t="s">
        <v>464</v>
      </c>
      <c r="J79" s="145" t="s">
        <v>618</v>
      </c>
    </row>
    <row r="80" ht="52.5" customHeight="1" outlineLevel="1" spans="1:10">
      <c r="A80" s="145" t="s">
        <v>435</v>
      </c>
      <c r="B80" s="145" t="s">
        <v>619</v>
      </c>
      <c r="C80" s="145" t="s">
        <v>459</v>
      </c>
      <c r="D80" s="145" t="s">
        <v>460</v>
      </c>
      <c r="E80" s="145" t="s">
        <v>620</v>
      </c>
      <c r="F80" s="145" t="s">
        <v>467</v>
      </c>
      <c r="G80" s="144" t="s">
        <v>60</v>
      </c>
      <c r="H80" s="144" t="s">
        <v>621</v>
      </c>
      <c r="I80" s="145" t="s">
        <v>464</v>
      </c>
      <c r="J80" s="145" t="s">
        <v>620</v>
      </c>
    </row>
    <row r="81" ht="52.5" customHeight="1" outlineLevel="1" spans="1:10">
      <c r="A81" s="145" t="s">
        <v>435</v>
      </c>
      <c r="B81" s="145" t="s">
        <v>619</v>
      </c>
      <c r="C81" s="145" t="s">
        <v>459</v>
      </c>
      <c r="D81" s="145" t="s">
        <v>484</v>
      </c>
      <c r="E81" s="145" t="s">
        <v>622</v>
      </c>
      <c r="F81" s="145" t="s">
        <v>467</v>
      </c>
      <c r="G81" s="144" t="s">
        <v>468</v>
      </c>
      <c r="H81" s="144" t="s">
        <v>469</v>
      </c>
      <c r="I81" s="145" t="s">
        <v>464</v>
      </c>
      <c r="J81" s="145" t="s">
        <v>622</v>
      </c>
    </row>
    <row r="82" ht="52.5" customHeight="1" outlineLevel="1" spans="1:10">
      <c r="A82" s="145" t="s">
        <v>435</v>
      </c>
      <c r="B82" s="145" t="s">
        <v>619</v>
      </c>
      <c r="C82" s="145" t="s">
        <v>459</v>
      </c>
      <c r="D82" s="145" t="s">
        <v>465</v>
      </c>
      <c r="E82" s="145" t="s">
        <v>623</v>
      </c>
      <c r="F82" s="145" t="s">
        <v>467</v>
      </c>
      <c r="G82" s="144" t="s">
        <v>624</v>
      </c>
      <c r="H82" s="144"/>
      <c r="I82" s="145" t="s">
        <v>474</v>
      </c>
      <c r="J82" s="145" t="s">
        <v>623</v>
      </c>
    </row>
    <row r="83" ht="52.5" customHeight="1" outlineLevel="1" spans="1:10">
      <c r="A83" s="145" t="s">
        <v>435</v>
      </c>
      <c r="B83" s="145" t="s">
        <v>619</v>
      </c>
      <c r="C83" s="145" t="s">
        <v>470</v>
      </c>
      <c r="D83" s="145" t="s">
        <v>488</v>
      </c>
      <c r="E83" s="145" t="s">
        <v>625</v>
      </c>
      <c r="F83" s="145" t="s">
        <v>467</v>
      </c>
      <c r="G83" s="144" t="s">
        <v>626</v>
      </c>
      <c r="H83" s="144"/>
      <c r="I83" s="145" t="s">
        <v>474</v>
      </c>
      <c r="J83" s="145" t="s">
        <v>627</v>
      </c>
    </row>
    <row r="84" ht="52.5" customHeight="1" outlineLevel="1" spans="1:10">
      <c r="A84" s="145" t="s">
        <v>435</v>
      </c>
      <c r="B84" s="145" t="s">
        <v>619</v>
      </c>
      <c r="C84" s="145" t="s">
        <v>475</v>
      </c>
      <c r="D84" s="145" t="s">
        <v>476</v>
      </c>
      <c r="E84" s="145" t="s">
        <v>477</v>
      </c>
      <c r="F84" s="145" t="s">
        <v>462</v>
      </c>
      <c r="G84" s="144" t="s">
        <v>478</v>
      </c>
      <c r="H84" s="144" t="s">
        <v>469</v>
      </c>
      <c r="I84" s="145" t="s">
        <v>464</v>
      </c>
      <c r="J84" s="145" t="s">
        <v>477</v>
      </c>
    </row>
    <row r="85" ht="52.5" customHeight="1" outlineLevel="1" spans="1:10">
      <c r="A85" s="145" t="s">
        <v>417</v>
      </c>
      <c r="B85" s="145" t="s">
        <v>628</v>
      </c>
      <c r="C85" s="145" t="s">
        <v>459</v>
      </c>
      <c r="D85" s="145" t="s">
        <v>460</v>
      </c>
      <c r="E85" s="145" t="s">
        <v>629</v>
      </c>
      <c r="F85" s="145" t="s">
        <v>467</v>
      </c>
      <c r="G85" s="144" t="s">
        <v>630</v>
      </c>
      <c r="H85" s="144" t="s">
        <v>494</v>
      </c>
      <c r="I85" s="145" t="s">
        <v>464</v>
      </c>
      <c r="J85" s="145" t="s">
        <v>631</v>
      </c>
    </row>
    <row r="86" ht="52.5" customHeight="1" outlineLevel="1" spans="1:10">
      <c r="A86" s="145" t="s">
        <v>417</v>
      </c>
      <c r="B86" s="145" t="s">
        <v>628</v>
      </c>
      <c r="C86" s="145" t="s">
        <v>459</v>
      </c>
      <c r="D86" s="145" t="s">
        <v>484</v>
      </c>
      <c r="E86" s="145" t="s">
        <v>632</v>
      </c>
      <c r="F86" s="145" t="s">
        <v>467</v>
      </c>
      <c r="G86" s="144" t="s">
        <v>468</v>
      </c>
      <c r="H86" s="144" t="s">
        <v>469</v>
      </c>
      <c r="I86" s="145" t="s">
        <v>464</v>
      </c>
      <c r="J86" s="145" t="s">
        <v>632</v>
      </c>
    </row>
    <row r="87" ht="52.5" customHeight="1" outlineLevel="1" spans="1:10">
      <c r="A87" s="145" t="s">
        <v>417</v>
      </c>
      <c r="B87" s="145" t="s">
        <v>628</v>
      </c>
      <c r="C87" s="145" t="s">
        <v>459</v>
      </c>
      <c r="D87" s="145" t="s">
        <v>465</v>
      </c>
      <c r="E87" s="145" t="s">
        <v>633</v>
      </c>
      <c r="F87" s="145" t="s">
        <v>467</v>
      </c>
      <c r="G87" s="144" t="s">
        <v>468</v>
      </c>
      <c r="H87" s="144" t="s">
        <v>469</v>
      </c>
      <c r="I87" s="145" t="s">
        <v>464</v>
      </c>
      <c r="J87" s="145" t="s">
        <v>633</v>
      </c>
    </row>
    <row r="88" ht="52.5" customHeight="1" outlineLevel="1" spans="1:10">
      <c r="A88" s="145" t="s">
        <v>417</v>
      </c>
      <c r="B88" s="145" t="s">
        <v>628</v>
      </c>
      <c r="C88" s="145" t="s">
        <v>470</v>
      </c>
      <c r="D88" s="145" t="s">
        <v>488</v>
      </c>
      <c r="E88" s="145" t="s">
        <v>634</v>
      </c>
      <c r="F88" s="145" t="s">
        <v>467</v>
      </c>
      <c r="G88" s="144" t="s">
        <v>635</v>
      </c>
      <c r="H88" s="144"/>
      <c r="I88" s="145" t="s">
        <v>474</v>
      </c>
      <c r="J88" s="145" t="s">
        <v>634</v>
      </c>
    </row>
    <row r="89" ht="52.5" customHeight="1" outlineLevel="1" spans="1:10">
      <c r="A89" s="145" t="s">
        <v>417</v>
      </c>
      <c r="B89" s="145" t="s">
        <v>628</v>
      </c>
      <c r="C89" s="145" t="s">
        <v>470</v>
      </c>
      <c r="D89" s="145" t="s">
        <v>471</v>
      </c>
      <c r="E89" s="145" t="s">
        <v>636</v>
      </c>
      <c r="F89" s="145" t="s">
        <v>467</v>
      </c>
      <c r="G89" s="144" t="s">
        <v>637</v>
      </c>
      <c r="H89" s="144"/>
      <c r="I89" s="145" t="s">
        <v>474</v>
      </c>
      <c r="J89" s="145" t="s">
        <v>636</v>
      </c>
    </row>
    <row r="90" ht="52.5" customHeight="1" outlineLevel="1" spans="1:10">
      <c r="A90" s="145" t="s">
        <v>417</v>
      </c>
      <c r="B90" s="145" t="s">
        <v>628</v>
      </c>
      <c r="C90" s="145" t="s">
        <v>475</v>
      </c>
      <c r="D90" s="145" t="s">
        <v>476</v>
      </c>
      <c r="E90" s="145" t="s">
        <v>638</v>
      </c>
      <c r="F90" s="145" t="s">
        <v>462</v>
      </c>
      <c r="G90" s="144" t="s">
        <v>478</v>
      </c>
      <c r="H90" s="144" t="s">
        <v>469</v>
      </c>
      <c r="I90" s="145" t="s">
        <v>464</v>
      </c>
      <c r="J90" s="145" t="s">
        <v>638</v>
      </c>
    </row>
    <row r="91" ht="52.5" customHeight="1" outlineLevel="1" spans="1:10">
      <c r="A91" s="145" t="s">
        <v>419</v>
      </c>
      <c r="B91" s="145" t="s">
        <v>639</v>
      </c>
      <c r="C91" s="145" t="s">
        <v>459</v>
      </c>
      <c r="D91" s="145" t="s">
        <v>460</v>
      </c>
      <c r="E91" s="145" t="s">
        <v>640</v>
      </c>
      <c r="F91" s="145" t="s">
        <v>462</v>
      </c>
      <c r="G91" s="144" t="s">
        <v>641</v>
      </c>
      <c r="H91" s="144" t="s">
        <v>642</v>
      </c>
      <c r="I91" s="145" t="s">
        <v>464</v>
      </c>
      <c r="J91" s="145" t="s">
        <v>640</v>
      </c>
    </row>
    <row r="92" ht="52.5" customHeight="1" outlineLevel="1" spans="1:10">
      <c r="A92" s="145" t="s">
        <v>419</v>
      </c>
      <c r="B92" s="145" t="s">
        <v>639</v>
      </c>
      <c r="C92" s="145" t="s">
        <v>459</v>
      </c>
      <c r="D92" s="145" t="s">
        <v>460</v>
      </c>
      <c r="E92" s="145" t="s">
        <v>643</v>
      </c>
      <c r="F92" s="145" t="s">
        <v>462</v>
      </c>
      <c r="G92" s="144" t="s">
        <v>644</v>
      </c>
      <c r="H92" s="144" t="s">
        <v>645</v>
      </c>
      <c r="I92" s="145" t="s">
        <v>464</v>
      </c>
      <c r="J92" s="145" t="s">
        <v>643</v>
      </c>
    </row>
    <row r="93" ht="52.5" customHeight="1" outlineLevel="1" spans="1:10">
      <c r="A93" s="145" t="s">
        <v>419</v>
      </c>
      <c r="B93" s="145" t="s">
        <v>639</v>
      </c>
      <c r="C93" s="145" t="s">
        <v>459</v>
      </c>
      <c r="D93" s="145" t="s">
        <v>460</v>
      </c>
      <c r="E93" s="145" t="s">
        <v>646</v>
      </c>
      <c r="F93" s="145" t="s">
        <v>462</v>
      </c>
      <c r="G93" s="144" t="s">
        <v>468</v>
      </c>
      <c r="H93" s="144" t="s">
        <v>642</v>
      </c>
      <c r="I93" s="145" t="s">
        <v>464</v>
      </c>
      <c r="J93" s="145" t="s">
        <v>646</v>
      </c>
    </row>
    <row r="94" ht="52.5" customHeight="1" outlineLevel="1" spans="1:10">
      <c r="A94" s="145" t="s">
        <v>419</v>
      </c>
      <c r="B94" s="145" t="s">
        <v>639</v>
      </c>
      <c r="C94" s="145" t="s">
        <v>459</v>
      </c>
      <c r="D94" s="145" t="s">
        <v>484</v>
      </c>
      <c r="E94" s="145" t="s">
        <v>647</v>
      </c>
      <c r="F94" s="145" t="s">
        <v>462</v>
      </c>
      <c r="G94" s="144" t="s">
        <v>648</v>
      </c>
      <c r="H94" s="144"/>
      <c r="I94" s="145" t="s">
        <v>474</v>
      </c>
      <c r="J94" s="145" t="s">
        <v>647</v>
      </c>
    </row>
    <row r="95" ht="52.5" customHeight="1" outlineLevel="1" spans="1:10">
      <c r="A95" s="145" t="s">
        <v>419</v>
      </c>
      <c r="B95" s="145" t="s">
        <v>639</v>
      </c>
      <c r="C95" s="145" t="s">
        <v>459</v>
      </c>
      <c r="D95" s="145" t="s">
        <v>465</v>
      </c>
      <c r="E95" s="145" t="s">
        <v>649</v>
      </c>
      <c r="F95" s="145" t="s">
        <v>467</v>
      </c>
      <c r="G95" s="144" t="s">
        <v>499</v>
      </c>
      <c r="H95" s="144"/>
      <c r="I95" s="145" t="s">
        <v>474</v>
      </c>
      <c r="J95" s="145" t="s">
        <v>650</v>
      </c>
    </row>
    <row r="96" ht="52.5" customHeight="1" outlineLevel="1" spans="1:10">
      <c r="A96" s="145" t="s">
        <v>419</v>
      </c>
      <c r="B96" s="145" t="s">
        <v>639</v>
      </c>
      <c r="C96" s="145" t="s">
        <v>470</v>
      </c>
      <c r="D96" s="145" t="s">
        <v>488</v>
      </c>
      <c r="E96" s="145" t="s">
        <v>651</v>
      </c>
      <c r="F96" s="145" t="s">
        <v>467</v>
      </c>
      <c r="G96" s="144" t="s">
        <v>652</v>
      </c>
      <c r="H96" s="144"/>
      <c r="I96" s="145" t="s">
        <v>474</v>
      </c>
      <c r="J96" s="145" t="s">
        <v>653</v>
      </c>
    </row>
    <row r="97" ht="52.5" customHeight="1" outlineLevel="1" spans="1:10">
      <c r="A97" s="145" t="s">
        <v>419</v>
      </c>
      <c r="B97" s="145" t="s">
        <v>639</v>
      </c>
      <c r="C97" s="145" t="s">
        <v>475</v>
      </c>
      <c r="D97" s="145" t="s">
        <v>476</v>
      </c>
      <c r="E97" s="145" t="s">
        <v>654</v>
      </c>
      <c r="F97" s="145" t="s">
        <v>462</v>
      </c>
      <c r="G97" s="144" t="s">
        <v>478</v>
      </c>
      <c r="H97" s="144" t="s">
        <v>469</v>
      </c>
      <c r="I97" s="145" t="s">
        <v>464</v>
      </c>
      <c r="J97" s="145" t="s">
        <v>654</v>
      </c>
    </row>
    <row r="98" ht="52.5" customHeight="1" outlineLevel="1" spans="1:10">
      <c r="A98" s="145" t="s">
        <v>423</v>
      </c>
      <c r="B98" s="145" t="s">
        <v>655</v>
      </c>
      <c r="C98" s="145" t="s">
        <v>459</v>
      </c>
      <c r="D98" s="145" t="s">
        <v>460</v>
      </c>
      <c r="E98" s="145" t="s">
        <v>656</v>
      </c>
      <c r="F98" s="145" t="s">
        <v>467</v>
      </c>
      <c r="G98" s="144" t="s">
        <v>657</v>
      </c>
      <c r="H98" s="144" t="s">
        <v>494</v>
      </c>
      <c r="I98" s="145" t="s">
        <v>464</v>
      </c>
      <c r="J98" s="145" t="s">
        <v>656</v>
      </c>
    </row>
    <row r="99" ht="52.5" customHeight="1" outlineLevel="1" spans="1:10">
      <c r="A99" s="145" t="s">
        <v>423</v>
      </c>
      <c r="B99" s="145" t="s">
        <v>655</v>
      </c>
      <c r="C99" s="145" t="s">
        <v>459</v>
      </c>
      <c r="D99" s="145" t="s">
        <v>484</v>
      </c>
      <c r="E99" s="145" t="s">
        <v>658</v>
      </c>
      <c r="F99" s="145" t="s">
        <v>462</v>
      </c>
      <c r="G99" s="144" t="s">
        <v>478</v>
      </c>
      <c r="H99" s="144" t="s">
        <v>469</v>
      </c>
      <c r="I99" s="145" t="s">
        <v>464</v>
      </c>
      <c r="J99" s="145" t="s">
        <v>658</v>
      </c>
    </row>
    <row r="100" ht="52.5" customHeight="1" outlineLevel="1" spans="1:10">
      <c r="A100" s="145" t="s">
        <v>423</v>
      </c>
      <c r="B100" s="145" t="s">
        <v>655</v>
      </c>
      <c r="C100" s="145" t="s">
        <v>459</v>
      </c>
      <c r="D100" s="145" t="s">
        <v>465</v>
      </c>
      <c r="E100" s="145" t="s">
        <v>659</v>
      </c>
      <c r="F100" s="145" t="s">
        <v>467</v>
      </c>
      <c r="G100" s="144" t="s">
        <v>499</v>
      </c>
      <c r="H100" s="144"/>
      <c r="I100" s="145" t="s">
        <v>474</v>
      </c>
      <c r="J100" s="145" t="s">
        <v>660</v>
      </c>
    </row>
    <row r="101" ht="52.5" customHeight="1" outlineLevel="1" spans="1:10">
      <c r="A101" s="145" t="s">
        <v>423</v>
      </c>
      <c r="B101" s="145" t="s">
        <v>655</v>
      </c>
      <c r="C101" s="145" t="s">
        <v>470</v>
      </c>
      <c r="D101" s="145" t="s">
        <v>488</v>
      </c>
      <c r="E101" s="145" t="s">
        <v>661</v>
      </c>
      <c r="F101" s="145" t="s">
        <v>467</v>
      </c>
      <c r="G101" s="144" t="s">
        <v>473</v>
      </c>
      <c r="H101" s="144"/>
      <c r="I101" s="145" t="s">
        <v>474</v>
      </c>
      <c r="J101" s="145" t="s">
        <v>662</v>
      </c>
    </row>
    <row r="102" ht="52.5" customHeight="1" outlineLevel="1" spans="1:10">
      <c r="A102" s="145" t="s">
        <v>423</v>
      </c>
      <c r="B102" s="145" t="s">
        <v>655</v>
      </c>
      <c r="C102" s="145" t="s">
        <v>475</v>
      </c>
      <c r="D102" s="145" t="s">
        <v>476</v>
      </c>
      <c r="E102" s="145" t="s">
        <v>663</v>
      </c>
      <c r="F102" s="145" t="s">
        <v>462</v>
      </c>
      <c r="G102" s="144" t="s">
        <v>486</v>
      </c>
      <c r="H102" s="144" t="s">
        <v>469</v>
      </c>
      <c r="I102" s="145" t="s">
        <v>464</v>
      </c>
      <c r="J102" s="145" t="s">
        <v>663</v>
      </c>
    </row>
    <row r="103" ht="52.5" customHeight="1" outlineLevel="1" spans="1:10">
      <c r="A103" s="145" t="s">
        <v>413</v>
      </c>
      <c r="B103" s="145" t="s">
        <v>664</v>
      </c>
      <c r="C103" s="145" t="s">
        <v>459</v>
      </c>
      <c r="D103" s="145" t="s">
        <v>460</v>
      </c>
      <c r="E103" s="145" t="s">
        <v>665</v>
      </c>
      <c r="F103" s="145" t="s">
        <v>462</v>
      </c>
      <c r="G103" s="144" t="s">
        <v>61</v>
      </c>
      <c r="H103" s="144" t="s">
        <v>503</v>
      </c>
      <c r="I103" s="145" t="s">
        <v>464</v>
      </c>
      <c r="J103" s="145" t="s">
        <v>665</v>
      </c>
    </row>
    <row r="104" ht="52.5" customHeight="1" outlineLevel="1" spans="1:10">
      <c r="A104" s="145" t="s">
        <v>413</v>
      </c>
      <c r="B104" s="145" t="s">
        <v>664</v>
      </c>
      <c r="C104" s="145" t="s">
        <v>459</v>
      </c>
      <c r="D104" s="145" t="s">
        <v>484</v>
      </c>
      <c r="E104" s="145" t="s">
        <v>666</v>
      </c>
      <c r="F104" s="145" t="s">
        <v>467</v>
      </c>
      <c r="G104" s="144" t="s">
        <v>468</v>
      </c>
      <c r="H104" s="144" t="s">
        <v>469</v>
      </c>
      <c r="I104" s="145" t="s">
        <v>464</v>
      </c>
      <c r="J104" s="145" t="s">
        <v>667</v>
      </c>
    </row>
    <row r="105" ht="52.5" customHeight="1" outlineLevel="1" spans="1:10">
      <c r="A105" s="145" t="s">
        <v>413</v>
      </c>
      <c r="B105" s="145" t="s">
        <v>664</v>
      </c>
      <c r="C105" s="145" t="s">
        <v>459</v>
      </c>
      <c r="D105" s="145" t="s">
        <v>465</v>
      </c>
      <c r="E105" s="145" t="s">
        <v>668</v>
      </c>
      <c r="F105" s="145" t="s">
        <v>467</v>
      </c>
      <c r="G105" s="144" t="s">
        <v>499</v>
      </c>
      <c r="H105" s="144"/>
      <c r="I105" s="145" t="s">
        <v>474</v>
      </c>
      <c r="J105" s="145" t="s">
        <v>669</v>
      </c>
    </row>
    <row r="106" ht="52.5" customHeight="1" outlineLevel="1" spans="1:10">
      <c r="A106" s="145" t="s">
        <v>413</v>
      </c>
      <c r="B106" s="145" t="s">
        <v>664</v>
      </c>
      <c r="C106" s="145" t="s">
        <v>470</v>
      </c>
      <c r="D106" s="145" t="s">
        <v>488</v>
      </c>
      <c r="E106" s="145" t="s">
        <v>670</v>
      </c>
      <c r="F106" s="145" t="s">
        <v>467</v>
      </c>
      <c r="G106" s="144" t="s">
        <v>671</v>
      </c>
      <c r="H106" s="144"/>
      <c r="I106" s="145" t="s">
        <v>474</v>
      </c>
      <c r="J106" s="145" t="s">
        <v>670</v>
      </c>
    </row>
    <row r="107" ht="52.5" customHeight="1" outlineLevel="1" spans="1:10">
      <c r="A107" s="145" t="s">
        <v>413</v>
      </c>
      <c r="B107" s="145" t="s">
        <v>664</v>
      </c>
      <c r="C107" s="145" t="s">
        <v>475</v>
      </c>
      <c r="D107" s="145" t="s">
        <v>476</v>
      </c>
      <c r="E107" s="145" t="s">
        <v>672</v>
      </c>
      <c r="F107" s="145" t="s">
        <v>462</v>
      </c>
      <c r="G107" s="144" t="s">
        <v>478</v>
      </c>
      <c r="H107" s="144" t="s">
        <v>469</v>
      </c>
      <c r="I107" s="145" t="s">
        <v>464</v>
      </c>
      <c r="J107" s="145" t="s">
        <v>673</v>
      </c>
    </row>
    <row r="108" ht="52.5" customHeight="1" outlineLevel="1" spans="1:10">
      <c r="A108" s="145" t="s">
        <v>394</v>
      </c>
      <c r="B108" s="145" t="s">
        <v>674</v>
      </c>
      <c r="C108" s="145" t="s">
        <v>459</v>
      </c>
      <c r="D108" s="145" t="s">
        <v>460</v>
      </c>
      <c r="E108" s="145" t="s">
        <v>675</v>
      </c>
      <c r="F108" s="145" t="s">
        <v>467</v>
      </c>
      <c r="G108" s="144" t="s">
        <v>65</v>
      </c>
      <c r="H108" s="144" t="s">
        <v>482</v>
      </c>
      <c r="I108" s="145" t="s">
        <v>464</v>
      </c>
      <c r="J108" s="145" t="s">
        <v>676</v>
      </c>
    </row>
    <row r="109" ht="52.5" customHeight="1" outlineLevel="1" spans="1:10">
      <c r="A109" s="145" t="s">
        <v>394</v>
      </c>
      <c r="B109" s="145" t="s">
        <v>677</v>
      </c>
      <c r="C109" s="145" t="s">
        <v>459</v>
      </c>
      <c r="D109" s="145" t="s">
        <v>460</v>
      </c>
      <c r="E109" s="145" t="s">
        <v>678</v>
      </c>
      <c r="F109" s="145" t="s">
        <v>462</v>
      </c>
      <c r="G109" s="144" t="s">
        <v>61</v>
      </c>
      <c r="H109" s="144" t="s">
        <v>503</v>
      </c>
      <c r="I109" s="145" t="s">
        <v>464</v>
      </c>
      <c r="J109" s="145" t="s">
        <v>679</v>
      </c>
    </row>
    <row r="110" ht="52.5" customHeight="1" outlineLevel="1" spans="1:10">
      <c r="A110" s="145" t="s">
        <v>394</v>
      </c>
      <c r="B110" s="145" t="s">
        <v>677</v>
      </c>
      <c r="C110" s="145" t="s">
        <v>459</v>
      </c>
      <c r="D110" s="145" t="s">
        <v>460</v>
      </c>
      <c r="E110" s="145" t="s">
        <v>680</v>
      </c>
      <c r="F110" s="145" t="s">
        <v>462</v>
      </c>
      <c r="G110" s="144" t="s">
        <v>63</v>
      </c>
      <c r="H110" s="144" t="s">
        <v>503</v>
      </c>
      <c r="I110" s="145" t="s">
        <v>464</v>
      </c>
      <c r="J110" s="145" t="s">
        <v>680</v>
      </c>
    </row>
    <row r="111" ht="52.5" customHeight="1" outlineLevel="1" spans="1:10">
      <c r="A111" s="145" t="s">
        <v>394</v>
      </c>
      <c r="B111" s="145" t="s">
        <v>677</v>
      </c>
      <c r="C111" s="145" t="s">
        <v>459</v>
      </c>
      <c r="D111" s="145" t="s">
        <v>484</v>
      </c>
      <c r="E111" s="145" t="s">
        <v>681</v>
      </c>
      <c r="F111" s="145" t="s">
        <v>467</v>
      </c>
      <c r="G111" s="144" t="s">
        <v>468</v>
      </c>
      <c r="H111" s="144" t="s">
        <v>469</v>
      </c>
      <c r="I111" s="145" t="s">
        <v>464</v>
      </c>
      <c r="J111" s="145" t="s">
        <v>682</v>
      </c>
    </row>
    <row r="112" ht="52.5" customHeight="1" outlineLevel="1" spans="1:10">
      <c r="A112" s="145" t="s">
        <v>394</v>
      </c>
      <c r="B112" s="145" t="s">
        <v>677</v>
      </c>
      <c r="C112" s="145" t="s">
        <v>459</v>
      </c>
      <c r="D112" s="145" t="s">
        <v>465</v>
      </c>
      <c r="E112" s="145" t="s">
        <v>683</v>
      </c>
      <c r="F112" s="145" t="s">
        <v>467</v>
      </c>
      <c r="G112" s="144" t="s">
        <v>499</v>
      </c>
      <c r="H112" s="144"/>
      <c r="I112" s="145" t="s">
        <v>474</v>
      </c>
      <c r="J112" s="145" t="s">
        <v>683</v>
      </c>
    </row>
    <row r="113" ht="52.5" customHeight="1" outlineLevel="1" spans="1:10">
      <c r="A113" s="145" t="s">
        <v>394</v>
      </c>
      <c r="B113" s="145" t="s">
        <v>677</v>
      </c>
      <c r="C113" s="145" t="s">
        <v>470</v>
      </c>
      <c r="D113" s="145" t="s">
        <v>488</v>
      </c>
      <c r="E113" s="145" t="s">
        <v>684</v>
      </c>
      <c r="F113" s="145" t="s">
        <v>467</v>
      </c>
      <c r="G113" s="144" t="s">
        <v>685</v>
      </c>
      <c r="H113" s="144"/>
      <c r="I113" s="145" t="s">
        <v>474</v>
      </c>
      <c r="J113" s="145" t="s">
        <v>684</v>
      </c>
    </row>
    <row r="114" ht="52.5" customHeight="1" outlineLevel="1" spans="1:10">
      <c r="A114" s="145" t="s">
        <v>394</v>
      </c>
      <c r="B114" s="145" t="s">
        <v>677</v>
      </c>
      <c r="C114" s="145" t="s">
        <v>470</v>
      </c>
      <c r="D114" s="145" t="s">
        <v>488</v>
      </c>
      <c r="E114" s="145" t="s">
        <v>686</v>
      </c>
      <c r="F114" s="145" t="s">
        <v>467</v>
      </c>
      <c r="G114" s="144" t="s">
        <v>563</v>
      </c>
      <c r="H114" s="144"/>
      <c r="I114" s="145" t="s">
        <v>474</v>
      </c>
      <c r="J114" s="145" t="s">
        <v>687</v>
      </c>
    </row>
    <row r="115" ht="52.5" customHeight="1" outlineLevel="1" spans="1:10">
      <c r="A115" s="145" t="s">
        <v>394</v>
      </c>
      <c r="B115" s="145" t="s">
        <v>677</v>
      </c>
      <c r="C115" s="145" t="s">
        <v>470</v>
      </c>
      <c r="D115" s="145" t="s">
        <v>488</v>
      </c>
      <c r="E115" s="145" t="s">
        <v>688</v>
      </c>
      <c r="F115" s="145" t="s">
        <v>467</v>
      </c>
      <c r="G115" s="144" t="s">
        <v>689</v>
      </c>
      <c r="H115" s="144"/>
      <c r="I115" s="145" t="s">
        <v>474</v>
      </c>
      <c r="J115" s="145" t="s">
        <v>690</v>
      </c>
    </row>
    <row r="116" ht="52.5" customHeight="1" outlineLevel="1" spans="1:10">
      <c r="A116" s="145" t="s">
        <v>394</v>
      </c>
      <c r="B116" s="145" t="s">
        <v>677</v>
      </c>
      <c r="C116" s="145" t="s">
        <v>475</v>
      </c>
      <c r="D116" s="145" t="s">
        <v>476</v>
      </c>
      <c r="E116" s="145" t="s">
        <v>477</v>
      </c>
      <c r="F116" s="145" t="s">
        <v>462</v>
      </c>
      <c r="G116" s="144" t="s">
        <v>478</v>
      </c>
      <c r="H116" s="144" t="s">
        <v>469</v>
      </c>
      <c r="I116" s="145" t="s">
        <v>464</v>
      </c>
      <c r="J116" s="145" t="s">
        <v>691</v>
      </c>
    </row>
    <row r="117" ht="52.5" customHeight="1" outlineLevel="1" spans="1:10">
      <c r="A117" s="145" t="s">
        <v>407</v>
      </c>
      <c r="B117" s="145" t="s">
        <v>692</v>
      </c>
      <c r="C117" s="145" t="s">
        <v>459</v>
      </c>
      <c r="D117" s="145" t="s">
        <v>460</v>
      </c>
      <c r="E117" s="145" t="s">
        <v>693</v>
      </c>
      <c r="F117" s="145" t="s">
        <v>467</v>
      </c>
      <c r="G117" s="144" t="s">
        <v>65</v>
      </c>
      <c r="H117" s="144" t="s">
        <v>494</v>
      </c>
      <c r="I117" s="145" t="s">
        <v>464</v>
      </c>
      <c r="J117" s="145" t="s">
        <v>694</v>
      </c>
    </row>
    <row r="118" ht="52.5" customHeight="1" outlineLevel="1" spans="1:10">
      <c r="A118" s="145" t="s">
        <v>407</v>
      </c>
      <c r="B118" s="145" t="s">
        <v>692</v>
      </c>
      <c r="C118" s="145" t="s">
        <v>470</v>
      </c>
      <c r="D118" s="145" t="s">
        <v>488</v>
      </c>
      <c r="E118" s="145" t="s">
        <v>695</v>
      </c>
      <c r="F118" s="145" t="s">
        <v>467</v>
      </c>
      <c r="G118" s="144" t="s">
        <v>696</v>
      </c>
      <c r="H118" s="144" t="s">
        <v>514</v>
      </c>
      <c r="I118" s="145" t="s">
        <v>464</v>
      </c>
      <c r="J118" s="145" t="s">
        <v>694</v>
      </c>
    </row>
    <row r="119" ht="52.5" customHeight="1" outlineLevel="1" spans="1:10">
      <c r="A119" s="145" t="s">
        <v>407</v>
      </c>
      <c r="B119" s="145" t="s">
        <v>692</v>
      </c>
      <c r="C119" s="145" t="s">
        <v>475</v>
      </c>
      <c r="D119" s="145" t="s">
        <v>476</v>
      </c>
      <c r="E119" s="145" t="s">
        <v>697</v>
      </c>
      <c r="F119" s="145" t="s">
        <v>462</v>
      </c>
      <c r="G119" s="144" t="s">
        <v>486</v>
      </c>
      <c r="H119" s="144" t="s">
        <v>469</v>
      </c>
      <c r="I119" s="145" t="s">
        <v>464</v>
      </c>
      <c r="J119" s="145" t="s">
        <v>694</v>
      </c>
    </row>
    <row r="120" ht="52.5" customHeight="1" outlineLevel="1" spans="1:10">
      <c r="A120" s="145" t="s">
        <v>407</v>
      </c>
      <c r="B120" s="145" t="s">
        <v>692</v>
      </c>
      <c r="C120" s="145" t="s">
        <v>509</v>
      </c>
      <c r="D120" s="145" t="s">
        <v>510</v>
      </c>
      <c r="E120" s="145" t="s">
        <v>698</v>
      </c>
      <c r="F120" s="145" t="s">
        <v>512</v>
      </c>
      <c r="G120" s="144" t="s">
        <v>696</v>
      </c>
      <c r="H120" s="144" t="s">
        <v>514</v>
      </c>
      <c r="I120" s="145" t="s">
        <v>464</v>
      </c>
      <c r="J120" s="145" t="s">
        <v>694</v>
      </c>
    </row>
    <row r="121" ht="52.5" customHeight="1" outlineLevel="1" spans="1:10">
      <c r="A121" s="145" t="s">
        <v>437</v>
      </c>
      <c r="B121" s="145" t="s">
        <v>699</v>
      </c>
      <c r="C121" s="145" t="s">
        <v>459</v>
      </c>
      <c r="D121" s="145" t="s">
        <v>460</v>
      </c>
      <c r="E121" s="145" t="s">
        <v>610</v>
      </c>
      <c r="F121" s="145" t="s">
        <v>467</v>
      </c>
      <c r="G121" s="144" t="s">
        <v>65</v>
      </c>
      <c r="H121" s="144" t="s">
        <v>482</v>
      </c>
      <c r="I121" s="145" t="s">
        <v>464</v>
      </c>
      <c r="J121" s="145" t="s">
        <v>700</v>
      </c>
    </row>
    <row r="122" ht="52.5" customHeight="1" outlineLevel="1" spans="1:10">
      <c r="A122" s="145" t="s">
        <v>437</v>
      </c>
      <c r="B122" s="145" t="s">
        <v>699</v>
      </c>
      <c r="C122" s="145" t="s">
        <v>459</v>
      </c>
      <c r="D122" s="145" t="s">
        <v>460</v>
      </c>
      <c r="E122" s="145" t="s">
        <v>701</v>
      </c>
      <c r="F122" s="145" t="s">
        <v>462</v>
      </c>
      <c r="G122" s="144" t="s">
        <v>702</v>
      </c>
      <c r="H122" s="144" t="s">
        <v>494</v>
      </c>
      <c r="I122" s="145" t="s">
        <v>464</v>
      </c>
      <c r="J122" s="145" t="s">
        <v>701</v>
      </c>
    </row>
    <row r="123" ht="52.5" customHeight="1" outlineLevel="1" spans="1:10">
      <c r="A123" s="145" t="s">
        <v>437</v>
      </c>
      <c r="B123" s="145" t="s">
        <v>699</v>
      </c>
      <c r="C123" s="145" t="s">
        <v>459</v>
      </c>
      <c r="D123" s="145" t="s">
        <v>484</v>
      </c>
      <c r="E123" s="145" t="s">
        <v>703</v>
      </c>
      <c r="F123" s="145" t="s">
        <v>467</v>
      </c>
      <c r="G123" s="144" t="s">
        <v>468</v>
      </c>
      <c r="H123" s="144" t="s">
        <v>469</v>
      </c>
      <c r="I123" s="145" t="s">
        <v>464</v>
      </c>
      <c r="J123" s="145" t="s">
        <v>703</v>
      </c>
    </row>
    <row r="124" ht="52.5" customHeight="1" outlineLevel="1" spans="1:10">
      <c r="A124" s="145" t="s">
        <v>437</v>
      </c>
      <c r="B124" s="145" t="s">
        <v>699</v>
      </c>
      <c r="C124" s="145" t="s">
        <v>459</v>
      </c>
      <c r="D124" s="145" t="s">
        <v>465</v>
      </c>
      <c r="E124" s="145" t="s">
        <v>704</v>
      </c>
      <c r="F124" s="145" t="s">
        <v>467</v>
      </c>
      <c r="G124" s="144" t="s">
        <v>499</v>
      </c>
      <c r="H124" s="144"/>
      <c r="I124" s="145" t="s">
        <v>474</v>
      </c>
      <c r="J124" s="145" t="s">
        <v>704</v>
      </c>
    </row>
    <row r="125" ht="52.5" customHeight="1" outlineLevel="1" spans="1:10">
      <c r="A125" s="145" t="s">
        <v>437</v>
      </c>
      <c r="B125" s="145" t="s">
        <v>699</v>
      </c>
      <c r="C125" s="145" t="s">
        <v>470</v>
      </c>
      <c r="D125" s="145" t="s">
        <v>488</v>
      </c>
      <c r="E125" s="145" t="s">
        <v>705</v>
      </c>
      <c r="F125" s="145" t="s">
        <v>467</v>
      </c>
      <c r="G125" s="144" t="s">
        <v>549</v>
      </c>
      <c r="H125" s="144"/>
      <c r="I125" s="145" t="s">
        <v>474</v>
      </c>
      <c r="J125" s="145" t="s">
        <v>705</v>
      </c>
    </row>
    <row r="126" ht="52.5" customHeight="1" outlineLevel="1" spans="1:10">
      <c r="A126" s="145" t="s">
        <v>437</v>
      </c>
      <c r="B126" s="145" t="s">
        <v>699</v>
      </c>
      <c r="C126" s="145" t="s">
        <v>475</v>
      </c>
      <c r="D126" s="145" t="s">
        <v>476</v>
      </c>
      <c r="E126" s="145" t="s">
        <v>706</v>
      </c>
      <c r="F126" s="145" t="s">
        <v>462</v>
      </c>
      <c r="G126" s="144" t="s">
        <v>478</v>
      </c>
      <c r="H126" s="144" t="s">
        <v>469</v>
      </c>
      <c r="I126" s="145" t="s">
        <v>464</v>
      </c>
      <c r="J126" s="145" t="s">
        <v>707</v>
      </c>
    </row>
    <row r="127" ht="52.5" customHeight="1" outlineLevel="1" spans="1:10">
      <c r="A127" s="145" t="s">
        <v>431</v>
      </c>
      <c r="B127" s="145" t="s">
        <v>708</v>
      </c>
      <c r="C127" s="145" t="s">
        <v>459</v>
      </c>
      <c r="D127" s="145" t="s">
        <v>460</v>
      </c>
      <c r="E127" s="145" t="s">
        <v>709</v>
      </c>
      <c r="F127" s="145" t="s">
        <v>462</v>
      </c>
      <c r="G127" s="144" t="s">
        <v>66</v>
      </c>
      <c r="H127" s="144" t="s">
        <v>503</v>
      </c>
      <c r="I127" s="145" t="s">
        <v>464</v>
      </c>
      <c r="J127" s="145" t="s">
        <v>709</v>
      </c>
    </row>
    <row r="128" ht="52.5" customHeight="1" outlineLevel="1" spans="1:10">
      <c r="A128" s="145" t="s">
        <v>431</v>
      </c>
      <c r="B128" s="145" t="s">
        <v>710</v>
      </c>
      <c r="C128" s="145" t="s">
        <v>459</v>
      </c>
      <c r="D128" s="145" t="s">
        <v>460</v>
      </c>
      <c r="E128" s="145" t="s">
        <v>711</v>
      </c>
      <c r="F128" s="145" t="s">
        <v>467</v>
      </c>
      <c r="G128" s="144" t="s">
        <v>64</v>
      </c>
      <c r="H128" s="144" t="s">
        <v>482</v>
      </c>
      <c r="I128" s="145" t="s">
        <v>464</v>
      </c>
      <c r="J128" s="145" t="s">
        <v>712</v>
      </c>
    </row>
    <row r="129" ht="52.5" customHeight="1" outlineLevel="1" spans="1:10">
      <c r="A129" s="145" t="s">
        <v>431</v>
      </c>
      <c r="B129" s="145" t="s">
        <v>710</v>
      </c>
      <c r="C129" s="145" t="s">
        <v>459</v>
      </c>
      <c r="D129" s="145" t="s">
        <v>484</v>
      </c>
      <c r="E129" s="145" t="s">
        <v>713</v>
      </c>
      <c r="F129" s="145" t="s">
        <v>512</v>
      </c>
      <c r="G129" s="144" t="s">
        <v>478</v>
      </c>
      <c r="H129" s="144" t="s">
        <v>469</v>
      </c>
      <c r="I129" s="145" t="s">
        <v>464</v>
      </c>
      <c r="J129" s="145" t="s">
        <v>713</v>
      </c>
    </row>
    <row r="130" ht="52.5" customHeight="1" outlineLevel="1" spans="1:10">
      <c r="A130" s="145" t="s">
        <v>431</v>
      </c>
      <c r="B130" s="145" t="s">
        <v>710</v>
      </c>
      <c r="C130" s="145" t="s">
        <v>459</v>
      </c>
      <c r="D130" s="145" t="s">
        <v>465</v>
      </c>
      <c r="E130" s="145" t="s">
        <v>714</v>
      </c>
      <c r="F130" s="145" t="s">
        <v>467</v>
      </c>
      <c r="G130" s="144" t="s">
        <v>715</v>
      </c>
      <c r="H130" s="144"/>
      <c r="I130" s="145" t="s">
        <v>474</v>
      </c>
      <c r="J130" s="145" t="s">
        <v>714</v>
      </c>
    </row>
    <row r="131" ht="52.5" customHeight="1" outlineLevel="1" spans="1:10">
      <c r="A131" s="145" t="s">
        <v>431</v>
      </c>
      <c r="B131" s="145" t="s">
        <v>710</v>
      </c>
      <c r="C131" s="145" t="s">
        <v>459</v>
      </c>
      <c r="D131" s="145" t="s">
        <v>465</v>
      </c>
      <c r="E131" s="145" t="s">
        <v>716</v>
      </c>
      <c r="F131" s="145" t="s">
        <v>467</v>
      </c>
      <c r="G131" s="144" t="s">
        <v>717</v>
      </c>
      <c r="H131" s="144"/>
      <c r="I131" s="145" t="s">
        <v>474</v>
      </c>
      <c r="J131" s="145" t="s">
        <v>718</v>
      </c>
    </row>
    <row r="132" ht="52.5" customHeight="1" outlineLevel="1" spans="1:10">
      <c r="A132" s="145" t="s">
        <v>431</v>
      </c>
      <c r="B132" s="145" t="s">
        <v>710</v>
      </c>
      <c r="C132" s="145" t="s">
        <v>470</v>
      </c>
      <c r="D132" s="145" t="s">
        <v>488</v>
      </c>
      <c r="E132" s="145" t="s">
        <v>719</v>
      </c>
      <c r="F132" s="145" t="s">
        <v>467</v>
      </c>
      <c r="G132" s="144" t="s">
        <v>563</v>
      </c>
      <c r="H132" s="144"/>
      <c r="I132" s="145" t="s">
        <v>474</v>
      </c>
      <c r="J132" s="145" t="s">
        <v>720</v>
      </c>
    </row>
    <row r="133" ht="52.5" customHeight="1" outlineLevel="1" spans="1:10">
      <c r="A133" s="145" t="s">
        <v>431</v>
      </c>
      <c r="B133" s="145" t="s">
        <v>710</v>
      </c>
      <c r="C133" s="145" t="s">
        <v>470</v>
      </c>
      <c r="D133" s="145" t="s">
        <v>488</v>
      </c>
      <c r="E133" s="145" t="s">
        <v>661</v>
      </c>
      <c r="F133" s="145" t="s">
        <v>467</v>
      </c>
      <c r="G133" s="144" t="s">
        <v>563</v>
      </c>
      <c r="H133" s="144"/>
      <c r="I133" s="145" t="s">
        <v>474</v>
      </c>
      <c r="J133" s="145" t="s">
        <v>661</v>
      </c>
    </row>
    <row r="134" ht="52.5" customHeight="1" outlineLevel="1" spans="1:10">
      <c r="A134" s="145" t="s">
        <v>431</v>
      </c>
      <c r="B134" s="145" t="s">
        <v>710</v>
      </c>
      <c r="C134" s="145" t="s">
        <v>475</v>
      </c>
      <c r="D134" s="145" t="s">
        <v>476</v>
      </c>
      <c r="E134" s="145" t="s">
        <v>477</v>
      </c>
      <c r="F134" s="145" t="s">
        <v>462</v>
      </c>
      <c r="G134" s="144" t="s">
        <v>478</v>
      </c>
      <c r="H134" s="144" t="s">
        <v>469</v>
      </c>
      <c r="I134" s="145" t="s">
        <v>464</v>
      </c>
      <c r="J134" s="145" t="s">
        <v>477</v>
      </c>
    </row>
    <row r="135" ht="52.5" customHeight="1" outlineLevel="1" spans="1:10">
      <c r="A135" s="145" t="s">
        <v>409</v>
      </c>
      <c r="B135" s="145" t="s">
        <v>721</v>
      </c>
      <c r="C135" s="145" t="s">
        <v>459</v>
      </c>
      <c r="D135" s="145" t="s">
        <v>460</v>
      </c>
      <c r="E135" s="145" t="s">
        <v>722</v>
      </c>
      <c r="F135" s="145" t="s">
        <v>467</v>
      </c>
      <c r="G135" s="144" t="s">
        <v>61</v>
      </c>
      <c r="H135" s="144" t="s">
        <v>469</v>
      </c>
      <c r="I135" s="145" t="s">
        <v>464</v>
      </c>
      <c r="J135" s="145" t="s">
        <v>722</v>
      </c>
    </row>
    <row r="136" ht="52.5" customHeight="1" outlineLevel="1" spans="1:10">
      <c r="A136" s="145" t="s">
        <v>409</v>
      </c>
      <c r="B136" s="145" t="s">
        <v>723</v>
      </c>
      <c r="C136" s="145" t="s">
        <v>459</v>
      </c>
      <c r="D136" s="145" t="s">
        <v>460</v>
      </c>
      <c r="E136" s="145" t="s">
        <v>724</v>
      </c>
      <c r="F136" s="145" t="s">
        <v>462</v>
      </c>
      <c r="G136" s="144" t="s">
        <v>60</v>
      </c>
      <c r="H136" s="144" t="s">
        <v>503</v>
      </c>
      <c r="I136" s="145" t="s">
        <v>464</v>
      </c>
      <c r="J136" s="145" t="s">
        <v>724</v>
      </c>
    </row>
    <row r="137" ht="52.5" customHeight="1" outlineLevel="1" spans="1:10">
      <c r="A137" s="145" t="s">
        <v>409</v>
      </c>
      <c r="B137" s="145" t="s">
        <v>723</v>
      </c>
      <c r="C137" s="145" t="s">
        <v>470</v>
      </c>
      <c r="D137" s="145" t="s">
        <v>488</v>
      </c>
      <c r="E137" s="145" t="s">
        <v>725</v>
      </c>
      <c r="F137" s="145" t="s">
        <v>467</v>
      </c>
      <c r="G137" s="144" t="s">
        <v>62</v>
      </c>
      <c r="H137" s="144" t="s">
        <v>503</v>
      </c>
      <c r="I137" s="145" t="s">
        <v>464</v>
      </c>
      <c r="J137" s="145" t="s">
        <v>726</v>
      </c>
    </row>
    <row r="138" ht="52.5" customHeight="1" outlineLevel="1" spans="1:10">
      <c r="A138" s="145" t="s">
        <v>409</v>
      </c>
      <c r="B138" s="145" t="s">
        <v>723</v>
      </c>
      <c r="C138" s="145" t="s">
        <v>475</v>
      </c>
      <c r="D138" s="145" t="s">
        <v>476</v>
      </c>
      <c r="E138" s="145" t="s">
        <v>727</v>
      </c>
      <c r="F138" s="145" t="s">
        <v>462</v>
      </c>
      <c r="G138" s="144" t="s">
        <v>478</v>
      </c>
      <c r="H138" s="144" t="s">
        <v>469</v>
      </c>
      <c r="I138" s="145" t="s">
        <v>464</v>
      </c>
      <c r="J138" s="145" t="s">
        <v>728</v>
      </c>
    </row>
  </sheetData>
  <mergeCells count="46">
    <mergeCell ref="A2:J2"/>
    <mergeCell ref="A3:E3"/>
    <mergeCell ref="A7:A10"/>
    <mergeCell ref="A11:A14"/>
    <mergeCell ref="A15:A19"/>
    <mergeCell ref="A20:A24"/>
    <mergeCell ref="A25:A35"/>
    <mergeCell ref="A36:A44"/>
    <mergeCell ref="A45:A50"/>
    <mergeCell ref="A51:A57"/>
    <mergeCell ref="A58:A62"/>
    <mergeCell ref="A63:A67"/>
    <mergeCell ref="A68:A73"/>
    <mergeCell ref="A74:A78"/>
    <mergeCell ref="A79:A84"/>
    <mergeCell ref="A85:A90"/>
    <mergeCell ref="A91:A97"/>
    <mergeCell ref="A98:A102"/>
    <mergeCell ref="A103:A107"/>
    <mergeCell ref="A108:A116"/>
    <mergeCell ref="A117:A120"/>
    <mergeCell ref="A121:A126"/>
    <mergeCell ref="A127:A134"/>
    <mergeCell ref="A135:A138"/>
    <mergeCell ref="B7:B10"/>
    <mergeCell ref="B11:B14"/>
    <mergeCell ref="B15:B19"/>
    <mergeCell ref="B20:B24"/>
    <mergeCell ref="B25:B35"/>
    <mergeCell ref="B36:B44"/>
    <mergeCell ref="B45:B50"/>
    <mergeCell ref="B51:B57"/>
    <mergeCell ref="B58:B62"/>
    <mergeCell ref="B63:B67"/>
    <mergeCell ref="B68:B73"/>
    <mergeCell ref="B74:B78"/>
    <mergeCell ref="B79:B84"/>
    <mergeCell ref="B85:B90"/>
    <mergeCell ref="B91:B97"/>
    <mergeCell ref="B98:B102"/>
    <mergeCell ref="B103:B107"/>
    <mergeCell ref="B108:B116"/>
    <mergeCell ref="B117:B120"/>
    <mergeCell ref="B121:B126"/>
    <mergeCell ref="B127:B134"/>
    <mergeCell ref="B135:B13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 01-1</vt:lpstr>
      <vt:lpstr>部门收入预算表01-2</vt:lpstr>
      <vt:lpstr>部门支出预算表01-3</vt:lpstr>
      <vt:lpstr>部门财政拨款收支预算总表 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部门政府性基金预算支出预算表06（梁河）</vt:lpstr>
      <vt:lpstr>部门政府采购预算表07</vt:lpstr>
      <vt:lpstr>部门政府购买服务预算表08</vt:lpstr>
      <vt:lpstr>县对下转移支付预算表09-1（梁河）</vt:lpstr>
      <vt:lpstr>县对下转移支付绩效目标表09-2（梁河）</vt:lpstr>
      <vt:lpstr>上级补助项目支出预算表11</vt:lpstr>
      <vt:lpstr>新增资产配置表10（梁河）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小宝</cp:lastModifiedBy>
  <dcterms:created xsi:type="dcterms:W3CDTF">2026-02-27T03:18:00Z</dcterms:created>
  <dcterms:modified xsi:type="dcterms:W3CDTF">2026-03-13T03:12:33Z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BEB73D07F67A4AC092602E68882291FE_12</vt:lpwstr>
  </property>
  <property fmtid="{D5CDD505-2E9C-101B-9397-08002B2CF9AE}" pid="3" name="KSOProductBuildVer">
    <vt:lpwstr>2052-11.8.2.10393</vt:lpwstr>
  </property>
</Properties>
</file>